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nectors board" sheetId="1" r:id="rId3"/>
    <sheet state="visible" name="connectors by pack" sheetId="2" r:id="rId4"/>
    <sheet state="visible" name="List by pack" sheetId="3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53">
      <text>
        <t xml:space="preserve">2226TG 
NOT this one : 08-50-0032</t>
      </text>
    </comment>
    <comment authorId="0" ref="C55">
      <text>
        <t xml:space="preserve">2226TG 
NOT this one : 08-50-0032</t>
      </text>
    </comment>
  </commentList>
</comments>
</file>

<file path=xl/sharedStrings.xml><?xml version="1.0" encoding="utf-8"?>
<sst xmlns="http://schemas.openxmlformats.org/spreadsheetml/2006/main" count="532" uniqueCount="138">
  <si>
    <t>X+M</t>
  </si>
  <si>
    <t>Connector pack</t>
  </si>
  <si>
    <t>20020006-G021B01LF</t>
  </si>
  <si>
    <t>type</t>
  </si>
  <si>
    <t>Connector use</t>
  </si>
  <si>
    <t>Pitch</t>
  </si>
  <si>
    <t>20020107-G021A01LF</t>
  </si>
  <si>
    <t>20020110-G021A01LF</t>
  </si>
  <si>
    <t>20020004-C021B01LF</t>
  </si>
  <si>
    <t>20020110-C021A01LF</t>
  </si>
  <si>
    <t>65039-035ELF</t>
  </si>
  <si>
    <t>2226TG</t>
  </si>
  <si>
    <t>label</t>
  </si>
  <si>
    <t>Part number</t>
  </si>
  <si>
    <t>3x-simple-connectors</t>
  </si>
  <si>
    <t>Quantity</t>
  </si>
  <si>
    <t>4x-simple-connectors</t>
  </si>
  <si>
    <t>5x-simple-connectors</t>
  </si>
  <si>
    <t>3xc- connectors</t>
  </si>
  <si>
    <t>4xc- connectors</t>
  </si>
  <si>
    <t>5xc- connectors</t>
  </si>
  <si>
    <t>3x-maker-connectors</t>
  </si>
  <si>
    <t>4x-maker-connectors</t>
  </si>
  <si>
    <t>5x-maker-connectors</t>
  </si>
  <si>
    <t>Comment</t>
  </si>
  <si>
    <t>Comment-bak</t>
  </si>
  <si>
    <t>TOTAL</t>
  </si>
  <si>
    <t>http://octopart.com/search?q=</t>
  </si>
  <si>
    <t>Stepper motor 1 male</t>
  </si>
  <si>
    <t>22-27-2041</t>
  </si>
  <si>
    <t>2.54mm</t>
  </si>
  <si>
    <t>*</t>
  </si>
  <si>
    <t>Keyed white</t>
  </si>
  <si>
    <t>3X+S</t>
  </si>
  <si>
    <t>Keyed white : http://octopart.com/parts/search?q=+22-27-2041</t>
  </si>
  <si>
    <t>4X+S</t>
  </si>
  <si>
    <t>5X+S</t>
  </si>
  <si>
    <t>3XC+m</t>
  </si>
  <si>
    <t>4XC+m</t>
  </si>
  <si>
    <t>5XC+m</t>
  </si>
  <si>
    <t>Stepper motor 1 housing</t>
  </si>
  <si>
    <t>22-01-2045</t>
  </si>
  <si>
    <t>Terminal housing</t>
  </si>
  <si>
    <t xml:space="preserve">Terminal housing : http://octopart.com/partsearch#search/requestData&amp;q=%2022-01-2045
</t>
  </si>
  <si>
    <t>3X+M</t>
  </si>
  <si>
    <t>4X+M</t>
  </si>
  <si>
    <t>5X+M</t>
  </si>
  <si>
    <t>kk</t>
  </si>
  <si>
    <t>4 pins</t>
  </si>
  <si>
    <t>Stepper motor 1 crimps</t>
  </si>
  <si>
    <t>08-50-0032</t>
  </si>
  <si>
    <t>Crimp</t>
  </si>
  <si>
    <t>Crimp : http://octopart.com/partsearch#search/requestData&amp;q=08-50-0032</t>
  </si>
  <si>
    <t>Stepper motor male</t>
  </si>
  <si>
    <t>Stepper motor 2 male</t>
  </si>
  <si>
    <t>Stepper motor 2 housing</t>
  </si>
  <si>
    <t>Terminal housing : http://octopart.com/partsearch#search/requestData&amp;q=%2022-01-2045</t>
  </si>
  <si>
    <t>Stepper motor 2 crimps</t>
  </si>
  <si>
    <t>Stepper motor 3 male</t>
  </si>
  <si>
    <t>Stepper motor 3 housing</t>
  </si>
  <si>
    <t>Stepper motor 3 crimps</t>
  </si>
  <si>
    <t>Stepper motor 4 male</t>
  </si>
  <si>
    <t>Stepper motor 4 housing</t>
  </si>
  <si>
    <t>Stepper motor 4 crimps</t>
  </si>
  <si>
    <t>Stepper motor 5 male</t>
  </si>
  <si>
    <t>Stepper motor 5 housing</t>
  </si>
  <si>
    <t>Stepper motor 5 crimps</t>
  </si>
  <si>
    <t>VBB Power input simple</t>
  </si>
  <si>
    <t>1546216-2</t>
  </si>
  <si>
    <t>5mm</t>
  </si>
  <si>
    <t>Normal terminal</t>
  </si>
  <si>
    <t>Normal terminal : http://octopart.com/parts/search?q=+1546216-2</t>
  </si>
  <si>
    <t>VBB Power input green ( male, straight )</t>
  </si>
  <si>
    <t>Base green terminal</t>
  </si>
  <si>
    <t>Base green terminal : http://octopart.com/partsearch#search/requestData&amp;q=20020107-G021A01LF</t>
  </si>
  <si>
    <t>VBB Power input green ( female )</t>
  </si>
  <si>
    <t>Pluggable green terminal</t>
  </si>
  <si>
    <t xml:space="preserve">Pluggable green terminal : http://octopart.com/parts/search?q=20020006-G021B01LF
</t>
  </si>
  <si>
    <t>5V Power input green ( female )</t>
  </si>
  <si>
    <t>Stepper motor housing</t>
  </si>
  <si>
    <t>Big mosfets big output simple</t>
  </si>
  <si>
    <t>Big mosfets big output green ( male, 90° )</t>
  </si>
  <si>
    <t>Base green terminal : http://octopart.com/parts/search?q=20020110-G021A01LF</t>
  </si>
  <si>
    <t>Big mosfets big output green ( female )</t>
  </si>
  <si>
    <t>Big mosfets input simple</t>
  </si>
  <si>
    <t>XC+m</t>
  </si>
  <si>
    <t>Big mosfets input green ( male, 90° )</t>
  </si>
  <si>
    <t>Big mosfets input green ( female )</t>
  </si>
  <si>
    <t>Big mosfets small output simple</t>
  </si>
  <si>
    <t xml:space="preserve">Normal terminal : http://octopart.com/parts/search?q=1776275-2
</t>
  </si>
  <si>
    <t>22-27-2031</t>
  </si>
  <si>
    <t>22-01-2035</t>
  </si>
  <si>
    <t>Big mosfets small output green ( male, 90° )</t>
  </si>
  <si>
    <t>Base green terminal : http://octopart.com/parts/search?q=20020110-C021A01LF</t>
  </si>
  <si>
    <t>Big mosfets small output green ( female )</t>
  </si>
  <si>
    <t xml:space="preserve">Pluggable green terminal : http://octopart.com/parts/search?q=+20020004-C021B01LF
</t>
  </si>
  <si>
    <t>Small mosfets simple</t>
  </si>
  <si>
    <t>1776275-2</t>
  </si>
  <si>
    <t>3.5mm</t>
  </si>
  <si>
    <t>Endstop connector (male)</t>
  </si>
  <si>
    <t>Small mosfets green ( male, 90° )</t>
  </si>
  <si>
    <t>Small mosfets green ( female )</t>
  </si>
  <si>
    <t>Endstop connector (housing)</t>
  </si>
  <si>
    <t>Mixed mosfets simple</t>
  </si>
  <si>
    <t>Mixed mosfets green ( male, 90° )</t>
  </si>
  <si>
    <t>Mixed mosfets green ( female )</t>
  </si>
  <si>
    <t>3 pins</t>
  </si>
  <si>
    <t>Crimps (Motor, Endstop)</t>
  </si>
  <si>
    <t>Endstop connector ( male )</t>
  </si>
  <si>
    <t xml:space="preserve">Keyed white : http://octopart.com/parts/search?q=+22-27-2031
</t>
  </si>
  <si>
    <t>Endstop connector ( housing )</t>
  </si>
  <si>
    <t xml:space="preserve">Terminal housing : http://octopart.com/partsearch#search/requestData&amp;q=%2022-01-2035
</t>
  </si>
  <si>
    <t>Endstop connector ( crimp )</t>
  </si>
  <si>
    <t>Thermistor connector ( housing )</t>
  </si>
  <si>
    <t>Therminal housing (flat black)</t>
  </si>
  <si>
    <t xml:space="preserve">Therminal housing ( flat black ) : http://octopart.com/partsearch#search/requestData&amp;q=%2065039-035ELF
</t>
  </si>
  <si>
    <t>Thermistor connector ( crimps )</t>
  </si>
  <si>
    <t>Crimp : http://octopart.com/partsearch#search/requestData&amp;q=2226TG</t>
  </si>
  <si>
    <t>Thermistor connector ( housing ), extra</t>
  </si>
  <si>
    <t>Therminal housing ( flat black ) : http://octopart.com/partsearch#search/requestData&amp;q=%2065039-035ELF</t>
  </si>
  <si>
    <t>FCI</t>
  </si>
  <si>
    <t>Pluggable green terminal (female)</t>
  </si>
  <si>
    <t>Miscelaneous pins</t>
  </si>
  <si>
    <t>TSW-120-07-L-S</t>
  </si>
  <si>
    <t>Naked pins</t>
  </si>
  <si>
    <t xml:space="preserve">Naked pins : http://octopart.com/parts/search?q=TSW-120-07-L-S, complete bar of 20
</t>
  </si>
  <si>
    <t>Jumpers</t>
  </si>
  <si>
    <t>AKSCT/Z BLACK</t>
  </si>
  <si>
    <t>Jumper</t>
  </si>
  <si>
    <t xml:space="preserve">Jumper : http://octopart.com/partsearch#search/requestData&amp;q=AKSCT%2FZ%20BLACK
</t>
  </si>
  <si>
    <t>X+S</t>
  </si>
  <si>
    <t>Pluggable green terminal (male, straight)</t>
  </si>
  <si>
    <t>Pluggable green terminal  (male, 90°)</t>
  </si>
  <si>
    <t>black</t>
  </si>
  <si>
    <t>Therminal housing (flat )</t>
  </si>
  <si>
    <t>Crimp Therminal housing (flat )</t>
  </si>
  <si>
    <t>input simple</t>
  </si>
  <si>
    <t>"Small mosfets simple"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</si>
</sst>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</font>
    <font/>
    <font>
      <b/>
      <sz val="10.0"/>
    </font>
    <font>
      <color rgb="FF999999"/>
    </font>
    <font>
      <sz val="10.0"/>
      <color rgb="FFFFFFFF"/>
    </font>
    <font>
      <b/>
      <sz val="10.0"/>
      <color rgb="FF999999"/>
    </font>
    <font>
      <u/>
      <color rgb="FF0000FF"/>
    </font>
    <font>
      <u/>
      <color rgb="FF0000FF"/>
    </font>
    <font>
      <b/>
    </font>
    <font>
      <sz val="10.0"/>
      <color rgb="FFB7B7B7"/>
    </font>
    <font>
      <b/>
      <sz val="10.0"/>
      <color rgb="FFB7B7B7"/>
    </font>
    <font>
      <color rgb="FFB7B7B7"/>
    </font>
    <font>
      <sz val="10.0"/>
      <color rgb="FF980000"/>
    </font>
  </fonts>
  <fills count="6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434343"/>
        <bgColor rgb="FF43434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</fills>
  <borders count="1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wrapText="1"/>
    </xf>
    <xf borderId="0" fillId="0" fontId="1" numFmtId="0" xfId="0" applyAlignment="1" applyFont="1">
      <alignment horizontal="center" wrapText="1"/>
    </xf>
    <xf borderId="1" fillId="2" fontId="2" numFmtId="0" xfId="0" applyAlignment="1" applyBorder="1" applyFill="1" applyFont="1">
      <alignment wrapText="1"/>
    </xf>
    <xf borderId="2" fillId="0" fontId="1" numFmtId="0" xfId="0" applyAlignment="1" applyBorder="1" applyFont="1">
      <alignment wrapText="1"/>
    </xf>
    <xf borderId="0" fillId="0" fontId="1" numFmtId="0" xfId="0" applyAlignment="1" applyFont="1">
      <alignment horizontal="right" wrapText="1"/>
    </xf>
    <xf borderId="3" fillId="0" fontId="1" numFmtId="0" xfId="0" applyAlignment="1" applyBorder="1" applyFont="1">
      <alignment wrapText="1"/>
    </xf>
    <xf borderId="0" fillId="0" fontId="1" numFmtId="0" xfId="0" applyAlignment="1" applyFont="1">
      <alignment horizontal="center" vertical="center" wrapText="1"/>
    </xf>
    <xf borderId="4" fillId="0" fontId="1" numFmtId="0" xfId="0" applyAlignment="1" applyBorder="1" applyFont="1">
      <alignment wrapText="1"/>
    </xf>
    <xf borderId="1" fillId="0" fontId="2" numFmtId="0" xfId="0" applyAlignment="1" applyBorder="1" applyFont="1">
      <alignment horizontal="center" wrapText="1"/>
    </xf>
    <xf borderId="5" fillId="0" fontId="1" numFmtId="0" xfId="0" applyAlignment="1" applyBorder="1" applyFont="1">
      <alignment horizontal="center" vertical="center" wrapText="1"/>
    </xf>
    <xf borderId="0" fillId="0" fontId="3" numFmtId="0" xfId="0" applyAlignment="1" applyFont="1">
      <alignment wrapText="1"/>
    </xf>
    <xf borderId="6" fillId="0" fontId="1" numFmtId="0" xfId="0" applyAlignment="1" applyBorder="1" applyFont="1">
      <alignment wrapText="1"/>
    </xf>
    <xf borderId="7" fillId="0" fontId="1" numFmtId="0" xfId="0" applyAlignment="1" applyBorder="1" applyFont="1">
      <alignment wrapText="1"/>
    </xf>
    <xf borderId="6" fillId="0" fontId="1" numFmtId="0" xfId="0" applyAlignment="1" applyBorder="1" applyFont="1">
      <alignment horizontal="center" vertical="center" wrapText="1"/>
    </xf>
    <xf borderId="8" fillId="0" fontId="1" numFmtId="0" xfId="0" applyAlignment="1" applyBorder="1" applyFont="1">
      <alignment wrapText="1"/>
    </xf>
    <xf borderId="0" fillId="0" fontId="1" numFmtId="0" xfId="0" applyAlignment="1" applyFont="1">
      <alignment horizontal="center" wrapText="1"/>
    </xf>
    <xf borderId="1" fillId="0" fontId="2" numFmtId="0" xfId="0" applyAlignment="1" applyBorder="1" applyFont="1">
      <alignment horizontal="center" wrapText="1"/>
    </xf>
    <xf borderId="0" fillId="3" fontId="4" numFmtId="0" xfId="0" applyAlignment="1" applyFill="1" applyFont="1">
      <alignment horizontal="right" wrapText="1"/>
    </xf>
    <xf borderId="0" fillId="3" fontId="4" numFmtId="0" xfId="0" applyAlignment="1" applyFont="1">
      <alignment wrapText="1"/>
    </xf>
    <xf borderId="9" fillId="3" fontId="4" numFmtId="0" xfId="0" applyAlignment="1" applyBorder="1" applyFont="1">
      <alignment horizontal="center" wrapText="1"/>
    </xf>
    <xf borderId="9" fillId="3" fontId="4" numFmtId="0" xfId="0" applyAlignment="1" applyBorder="1" applyFont="1">
      <alignment wrapText="1"/>
    </xf>
    <xf borderId="2" fillId="3" fontId="4" numFmtId="0" xfId="0" applyAlignment="1" applyBorder="1" applyFont="1">
      <alignment wrapText="1"/>
    </xf>
    <xf borderId="0" fillId="0" fontId="5" numFmtId="0" xfId="0" applyAlignment="1" applyFont="1">
      <alignment wrapText="1"/>
    </xf>
    <xf borderId="1" fillId="0" fontId="2" numFmtId="0" xfId="0" applyAlignment="1" applyBorder="1" applyFont="1">
      <alignment wrapText="1"/>
    </xf>
    <xf borderId="0" fillId="0" fontId="6" numFmtId="0" xfId="0" applyAlignment="1" applyFont="1">
      <alignment wrapText="1"/>
    </xf>
    <xf borderId="1" fillId="0" fontId="1" numFmtId="0" xfId="0" applyAlignment="1" applyBorder="1" applyFont="1">
      <alignment horizontal="center" wrapText="1"/>
    </xf>
    <xf borderId="0" fillId="0" fontId="1" numFmtId="0" xfId="0" applyAlignment="1" applyFont="1">
      <alignment wrapText="1"/>
    </xf>
    <xf borderId="10" fillId="0" fontId="1" numFmtId="0" xfId="0" applyAlignment="1" applyBorder="1" applyFont="1">
      <alignment wrapText="1"/>
    </xf>
    <xf borderId="11" fillId="2" fontId="2" numFmtId="0" xfId="0" applyAlignment="1" applyBorder="1" applyFont="1">
      <alignment horizontal="center" wrapText="1"/>
    </xf>
    <xf borderId="0" fillId="2" fontId="2" numFmtId="0" xfId="0" applyAlignment="1" applyFont="1">
      <alignment horizontal="center" wrapText="1"/>
    </xf>
    <xf borderId="10" fillId="2" fontId="2" numFmtId="0" xfId="0" applyAlignment="1" applyBorder="1" applyFont="1">
      <alignment horizontal="center" wrapText="1"/>
    </xf>
    <xf borderId="12" fillId="2" fontId="2" numFmtId="0" xfId="0" applyAlignment="1" applyBorder="1" applyFont="1">
      <alignment horizontal="center" wrapText="1"/>
    </xf>
    <xf borderId="0" fillId="0" fontId="7" numFmtId="0" xfId="0" applyAlignment="1" applyFont="1">
      <alignment wrapText="1"/>
    </xf>
    <xf borderId="12" fillId="4" fontId="2" numFmtId="0" xfId="0" applyAlignment="1" applyBorder="1" applyFill="1" applyFont="1">
      <alignment horizontal="center" wrapText="1"/>
    </xf>
    <xf borderId="2" fillId="0" fontId="1" numFmtId="0" xfId="0" applyAlignment="1" applyBorder="1" applyFont="1">
      <alignment horizontal="right" wrapText="1"/>
    </xf>
    <xf borderId="10" fillId="0" fontId="1" numFmtId="0" xfId="0" applyAlignment="1" applyBorder="1" applyFont="1">
      <alignment wrapText="1"/>
    </xf>
    <xf borderId="5" fillId="0" fontId="1" numFmtId="0" xfId="0" applyAlignment="1" applyBorder="1" applyFont="1">
      <alignment wrapText="1"/>
    </xf>
    <xf borderId="10" fillId="0" fontId="5" numFmtId="0" xfId="0" applyAlignment="1" applyBorder="1" applyFont="1">
      <alignment wrapText="1"/>
    </xf>
    <xf borderId="1" fillId="0" fontId="1" numFmtId="0" xfId="0" applyAlignment="1" applyBorder="1" applyFont="1">
      <alignment wrapText="1"/>
    </xf>
    <xf borderId="5" fillId="0" fontId="1" numFmtId="0" xfId="0" applyAlignment="1" applyBorder="1" applyFont="1">
      <alignment horizontal="center" wrapText="1"/>
    </xf>
    <xf borderId="2" fillId="0" fontId="1" numFmtId="0" xfId="0" applyAlignment="1" applyBorder="1" applyFont="1">
      <alignment horizontal="center" wrapText="1"/>
    </xf>
    <xf borderId="10" fillId="0" fontId="1" numFmtId="0" xfId="0" applyAlignment="1" applyBorder="1" applyFont="1">
      <alignment horizontal="center" vertical="center" wrapText="1"/>
    </xf>
    <xf borderId="1" fillId="0" fontId="1" numFmtId="0" xfId="0" applyAlignment="1" applyBorder="1" applyFont="1">
      <alignment horizontal="center" vertical="center" wrapText="1"/>
    </xf>
    <xf borderId="1" fillId="4" fontId="8" numFmtId="0" xfId="0" applyAlignment="1" applyBorder="1" applyFont="1">
      <alignment horizontal="center" vertical="center" wrapText="1"/>
    </xf>
    <xf borderId="1" fillId="2" fontId="1" numFmtId="0" xfId="0" applyAlignment="1" applyBorder="1" applyFont="1">
      <alignment horizontal="center" vertical="center" wrapText="1"/>
    </xf>
    <xf borderId="0" fillId="0" fontId="1" numFmtId="0" xfId="0" applyAlignment="1" applyFont="1">
      <alignment wrapText="1"/>
    </xf>
    <xf borderId="6" fillId="0" fontId="1" numFmtId="0" xfId="0" applyAlignment="1" applyBorder="1" applyFont="1">
      <alignment horizontal="right" wrapText="1"/>
    </xf>
    <xf borderId="7" fillId="0" fontId="1" numFmtId="0" xfId="0" applyAlignment="1" applyBorder="1" applyFont="1">
      <alignment wrapText="1"/>
    </xf>
    <xf borderId="7" fillId="0" fontId="5" numFmtId="0" xfId="0" applyAlignment="1" applyBorder="1" applyFont="1">
      <alignment wrapText="1"/>
    </xf>
    <xf borderId="9" fillId="0" fontId="1" numFmtId="0" xfId="0" applyAlignment="1" applyBorder="1" applyFont="1">
      <alignment wrapText="1"/>
    </xf>
    <xf borderId="5" fillId="0" fontId="1" numFmtId="0" xfId="0" applyAlignment="1" applyBorder="1" applyFont="1">
      <alignment horizontal="center" vertical="center" wrapText="1"/>
    </xf>
    <xf borderId="9" fillId="0" fontId="1" numFmtId="0" xfId="0" applyAlignment="1" applyBorder="1" applyFont="1">
      <alignment horizontal="center" wrapText="1"/>
    </xf>
    <xf borderId="6" fillId="0" fontId="1" numFmtId="0" xfId="0" applyAlignment="1" applyBorder="1" applyFont="1">
      <alignment horizontal="center" vertical="center" wrapText="1"/>
    </xf>
    <xf borderId="1" fillId="5" fontId="2" numFmtId="0" xfId="0" applyAlignment="1" applyBorder="1" applyFill="1" applyFont="1">
      <alignment wrapText="1"/>
    </xf>
    <xf borderId="7" fillId="0" fontId="1" numFmtId="0" xfId="0" applyAlignment="1" applyBorder="1" applyFont="1">
      <alignment horizontal="center" vertical="center" wrapText="1"/>
    </xf>
    <xf borderId="8" fillId="0" fontId="9" numFmtId="0" xfId="0" applyAlignment="1" applyBorder="1" applyFont="1">
      <alignment horizontal="center" wrapText="1"/>
    </xf>
    <xf borderId="13" fillId="0" fontId="9" numFmtId="0" xfId="0" applyAlignment="1" applyBorder="1" applyFont="1">
      <alignment horizontal="center" wrapText="1"/>
    </xf>
    <xf borderId="14" fillId="0" fontId="9" numFmtId="0" xfId="0" applyAlignment="1" applyBorder="1" applyFont="1">
      <alignment horizontal="center" wrapText="1"/>
    </xf>
    <xf borderId="15" fillId="0" fontId="1" numFmtId="0" xfId="0" applyAlignment="1" applyBorder="1" applyFont="1">
      <alignment horizontal="center" wrapText="1"/>
    </xf>
    <xf borderId="4" fillId="0" fontId="1" numFmtId="0" xfId="0" applyAlignment="1" applyBorder="1" applyFont="1">
      <alignment horizontal="center" wrapText="1"/>
    </xf>
    <xf borderId="3" fillId="0" fontId="1" numFmtId="0" xfId="0" applyAlignment="1" applyBorder="1" applyFont="1">
      <alignment horizontal="center" wrapText="1"/>
    </xf>
    <xf borderId="3" fillId="0" fontId="1" numFmtId="0" xfId="0" applyAlignment="1" applyBorder="1" applyFont="1">
      <alignment horizontal="center" wrapText="1"/>
    </xf>
    <xf borderId="1" fillId="0" fontId="1" numFmtId="0" xfId="0" applyAlignment="1" applyBorder="1" applyFont="1">
      <alignment horizontal="right" wrapText="1"/>
    </xf>
    <xf borderId="1" fillId="0" fontId="1" numFmtId="0" xfId="0" applyAlignment="1" applyBorder="1" applyFont="1">
      <alignment wrapText="1"/>
    </xf>
    <xf borderId="12" fillId="0" fontId="1" numFmtId="0" xfId="0" applyAlignment="1" applyBorder="1" applyFont="1">
      <alignment horizontal="center" wrapText="1"/>
    </xf>
    <xf borderId="11" fillId="0" fontId="1" numFmtId="0" xfId="0" applyAlignment="1" applyBorder="1" applyFont="1">
      <alignment horizontal="center" wrapText="1"/>
    </xf>
    <xf borderId="10" fillId="0" fontId="1" numFmtId="0" xfId="0" applyAlignment="1" applyBorder="1" applyFont="1">
      <alignment horizontal="center" wrapText="1"/>
    </xf>
    <xf borderId="1" fillId="0" fontId="10" numFmtId="0" xfId="0" applyAlignment="1" applyBorder="1" applyFont="1">
      <alignment wrapText="1"/>
    </xf>
    <xf borderId="1" fillId="0" fontId="10" numFmtId="0" xfId="0" applyAlignment="1" applyBorder="1" applyFont="1">
      <alignment horizontal="center" wrapText="1"/>
    </xf>
    <xf borderId="4" fillId="0" fontId="11" numFmtId="0" xfId="0" applyAlignment="1" applyBorder="1" applyFont="1">
      <alignment horizontal="center" wrapText="1"/>
    </xf>
    <xf borderId="0" fillId="0" fontId="11" numFmtId="0" xfId="0" applyAlignment="1" applyFont="1">
      <alignment horizontal="center" wrapText="1"/>
    </xf>
    <xf borderId="0" fillId="0" fontId="11" numFmtId="0" xfId="0" applyAlignment="1" applyFont="1">
      <alignment wrapText="1"/>
    </xf>
    <xf borderId="1" fillId="0" fontId="10" numFmtId="0" xfId="0" applyAlignment="1" applyBorder="1" applyFont="1">
      <alignment wrapText="1"/>
    </xf>
    <xf borderId="1" fillId="0" fontId="11" numFmtId="0" xfId="0" applyAlignment="1" applyBorder="1" applyFont="1">
      <alignment horizontal="center" wrapText="1"/>
    </xf>
    <xf borderId="6" fillId="0" fontId="1" numFmtId="0" xfId="0" applyAlignment="1" applyBorder="1" applyFont="1">
      <alignment horizontal="center" wrapText="1"/>
    </xf>
    <xf borderId="7" fillId="0" fontId="1" numFmtId="0" xfId="0" applyAlignment="1" applyBorder="1" applyFont="1">
      <alignment horizontal="center" wrapText="1"/>
    </xf>
    <xf borderId="1" fillId="0" fontId="12" numFmtId="0" xfId="0" applyAlignment="1" applyBorder="1" applyFont="1">
      <alignment horizontal="center" wrapText="1"/>
    </xf>
    <xf borderId="1" fillId="4" fontId="8" numFmtId="0" xfId="0" applyAlignment="1" applyBorder="1" applyFont="1">
      <alignment horizontal="center" wrapText="1"/>
    </xf>
    <xf borderId="1" fillId="2" fontId="1" numFmtId="0" xfId="0" applyAlignment="1" applyBorder="1" applyFont="1">
      <alignment horizontal="center" wrapText="1"/>
    </xf>
    <xf borderId="8" fillId="0" fontId="1" numFmtId="0" xfId="0" applyAlignment="1" applyBorder="1" applyFont="1">
      <alignment horizontal="center" vertical="center" wrapText="1"/>
    </xf>
    <xf borderId="8" fillId="4" fontId="8" numFmtId="0" xfId="0" applyAlignment="1" applyBorder="1" applyFont="1">
      <alignment horizontal="center" vertical="center" wrapText="1"/>
    </xf>
    <xf borderId="8" fillId="2" fontId="1" numFmtId="0" xfId="0" applyAlignment="1" applyBorder="1" applyFont="1">
      <alignment horizontal="center" vertical="center" wrapText="1"/>
    </xf>
    <xf borderId="12" fillId="0" fontId="1" numFmtId="0" xfId="0" applyAlignment="1" applyBorder="1" applyFont="1">
      <alignment horizontal="center" vertical="center" wrapText="1"/>
    </xf>
    <xf borderId="12" fillId="4" fontId="8" numFmtId="0" xfId="0" applyAlignment="1" applyBorder="1" applyFont="1">
      <alignment horizontal="center" vertical="center" wrapText="1"/>
    </xf>
    <xf borderId="12" fillId="2" fontId="1" numFmtId="0" xfId="0" applyAlignment="1" applyBorder="1" applyFont="1">
      <alignment horizontal="center" vertical="center" wrapText="1"/>
    </xf>
    <xf borderId="13" fillId="0" fontId="1" numFmtId="0" xfId="0" applyAlignment="1" applyBorder="1" applyFont="1">
      <alignment horizontal="center" vertical="center" wrapText="1"/>
    </xf>
    <xf borderId="9" fillId="0" fontId="1" numFmtId="0" xfId="0" applyAlignment="1" applyBorder="1" applyFont="1">
      <alignment horizontal="center" vertical="center" wrapText="1"/>
    </xf>
    <xf borderId="7" fillId="0" fontId="3" numFmtId="0" xfId="0" applyAlignment="1" applyBorder="1" applyFont="1">
      <alignment wrapText="1"/>
    </xf>
    <xf borderId="4" fillId="0" fontId="1" numFmtId="0" xfId="0" applyAlignment="1" applyBorder="1" applyFont="1">
      <alignment horizontal="center" vertical="center" wrapText="1"/>
    </xf>
    <xf borderId="9" fillId="0" fontId="1" numFmtId="0" xfId="0" applyAlignment="1" applyBorder="1" applyFont="1">
      <alignment horizontal="right" wrapText="1"/>
    </xf>
    <xf borderId="9" fillId="0" fontId="3" numFmtId="0" xfId="0" applyAlignment="1" applyBorder="1" applyFont="1">
      <alignment wrapText="1"/>
    </xf>
  </cellXfs>
  <cellStyles count="1">
    <cellStyle xfId="0" name="Normal" builtinId="0"/>
  </cellStyles>
  <dxfs count="1">
    <dxf>
      <font>
        <color rgb="FFD9D9D9"/>
      </font>
      <fill>
        <patternFill patternType="solid">
          <fgColor rgb="FFB6D7A8"/>
          <bgColor rgb="FFB6D7A8"/>
        </patternFill>
      </fill>
      <alignment wrapText="1"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octopart.com/search?q=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1" width="3.43"/>
    <col customWidth="1" min="2" max="2" width="41.0"/>
    <col customWidth="1" min="3" max="3" width="20.57"/>
    <col customWidth="1" min="4" max="4" width="10.43"/>
    <col customWidth="1" min="5" max="5" width="9.29"/>
    <col customWidth="1" min="6" max="6" width="10.86"/>
    <col customWidth="1" min="7" max="14" width="12.0"/>
    <col customWidth="1" min="15" max="15" width="27.0"/>
    <col customWidth="1" hidden="1" min="16" max="16" width="98.43"/>
    <col customWidth="1" min="17" max="17" width="53.0"/>
  </cols>
  <sheetData>
    <row r="1" ht="6.0" customHeight="1">
      <c r="F1" s="3"/>
      <c r="G1" s="3"/>
      <c r="H1" s="3"/>
      <c r="I1" s="3"/>
      <c r="J1" s="3"/>
      <c r="K1" s="3"/>
      <c r="L1" s="3"/>
      <c r="M1" s="3"/>
      <c r="N1" s="3"/>
      <c r="O1" s="3"/>
    </row>
    <row r="2" ht="2.25" customHeight="1">
      <c r="E2" s="5"/>
      <c r="F2" s="9" t="s">
        <v>1</v>
      </c>
      <c r="G2" s="11"/>
      <c r="H2" s="11"/>
      <c r="I2" s="11"/>
      <c r="J2" s="11"/>
      <c r="K2" s="11"/>
      <c r="L2" s="11"/>
      <c r="M2" s="11"/>
      <c r="N2" s="12"/>
      <c r="O2" s="14"/>
      <c r="P2" s="7"/>
    </row>
    <row r="3">
      <c r="B3" s="18" t="s">
        <v>4</v>
      </c>
      <c r="C3" s="18" t="s">
        <v>13</v>
      </c>
      <c r="D3" s="18" t="s">
        <v>5</v>
      </c>
      <c r="E3" s="18" t="s">
        <v>15</v>
      </c>
      <c r="F3" s="20" t="s">
        <v>14</v>
      </c>
      <c r="G3" s="20" t="s">
        <v>21</v>
      </c>
      <c r="H3" s="20" t="s">
        <v>18</v>
      </c>
      <c r="I3" s="20" t="s">
        <v>16</v>
      </c>
      <c r="J3" s="20" t="s">
        <v>22</v>
      </c>
      <c r="K3" s="20" t="s">
        <v>19</v>
      </c>
      <c r="L3" s="20" t="s">
        <v>17</v>
      </c>
      <c r="M3" s="20" t="s">
        <v>23</v>
      </c>
      <c r="N3" s="20" t="s">
        <v>20</v>
      </c>
      <c r="O3" s="18" t="s">
        <v>24</v>
      </c>
      <c r="P3" s="18" t="s">
        <v>25</v>
      </c>
      <c r="Q3" s="24" t="s">
        <v>27</v>
      </c>
    </row>
    <row r="5">
      <c r="B5" s="26" t="s">
        <v>28</v>
      </c>
      <c r="C5" s="26" t="s">
        <v>29</v>
      </c>
      <c r="D5" s="26" t="s">
        <v>30</v>
      </c>
      <c r="E5" s="26">
        <v>2.0</v>
      </c>
      <c r="G5" s="26" t="s">
        <v>31</v>
      </c>
      <c r="J5" s="26" t="s">
        <v>31</v>
      </c>
      <c r="M5" s="26" t="s">
        <v>31</v>
      </c>
      <c r="O5" s="26" t="s">
        <v>32</v>
      </c>
      <c r="P5" s="26" t="s">
        <v>34</v>
      </c>
      <c r="Q5" s="32" t="str">
        <f t="shared" ref="Q5:Q19" si="1">concatenate($Q$3,C5)</f>
        <v>http://octopart.com/search?q=22-27-2041</v>
      </c>
    </row>
    <row r="6">
      <c r="B6" s="26" t="s">
        <v>40</v>
      </c>
      <c r="C6" s="26" t="s">
        <v>41</v>
      </c>
      <c r="D6" s="26" t="s">
        <v>30</v>
      </c>
      <c r="E6" s="26">
        <v>2.0</v>
      </c>
      <c r="G6" s="26" t="s">
        <v>31</v>
      </c>
      <c r="H6" s="26" t="s">
        <v>31</v>
      </c>
      <c r="J6" s="26" t="s">
        <v>31</v>
      </c>
      <c r="K6" s="26" t="s">
        <v>31</v>
      </c>
      <c r="M6" s="26" t="s">
        <v>31</v>
      </c>
      <c r="N6" s="26" t="s">
        <v>31</v>
      </c>
      <c r="O6" s="26" t="s">
        <v>42</v>
      </c>
      <c r="P6" s="26" t="s">
        <v>43</v>
      </c>
      <c r="Q6" s="32" t="str">
        <f t="shared" si="1"/>
        <v>http://octopart.com/search?q=22-01-2045</v>
      </c>
    </row>
    <row r="7">
      <c r="B7" s="26" t="s">
        <v>49</v>
      </c>
      <c r="C7" s="26" t="s">
        <v>50</v>
      </c>
      <c r="D7" s="26" t="s">
        <v>30</v>
      </c>
      <c r="E7" s="26">
        <v>8.0</v>
      </c>
      <c r="G7" s="26" t="s">
        <v>31</v>
      </c>
      <c r="H7" s="26" t="s">
        <v>31</v>
      </c>
      <c r="J7" s="26" t="s">
        <v>31</v>
      </c>
      <c r="K7" s="26" t="s">
        <v>31</v>
      </c>
      <c r="M7" s="26" t="s">
        <v>31</v>
      </c>
      <c r="N7" s="26" t="s">
        <v>31</v>
      </c>
      <c r="O7" s="26" t="s">
        <v>51</v>
      </c>
      <c r="P7" s="26" t="s">
        <v>52</v>
      </c>
      <c r="Q7" s="32" t="str">
        <f t="shared" si="1"/>
        <v>http://octopart.com/search?q=08-50-0032</v>
      </c>
    </row>
    <row r="8">
      <c r="B8" s="26" t="s">
        <v>54</v>
      </c>
      <c r="C8" s="26" t="s">
        <v>29</v>
      </c>
      <c r="D8" s="26" t="s">
        <v>30</v>
      </c>
      <c r="E8" s="26">
        <v>1.0</v>
      </c>
      <c r="G8" s="26" t="s">
        <v>31</v>
      </c>
      <c r="J8" s="26" t="s">
        <v>31</v>
      </c>
      <c r="M8" s="26" t="s">
        <v>31</v>
      </c>
      <c r="O8" s="26" t="s">
        <v>32</v>
      </c>
      <c r="P8" s="26" t="s">
        <v>34</v>
      </c>
      <c r="Q8" s="32" t="str">
        <f t="shared" si="1"/>
        <v>http://octopart.com/search?q=22-27-2041</v>
      </c>
    </row>
    <row r="9">
      <c r="B9" s="26" t="s">
        <v>55</v>
      </c>
      <c r="C9" s="26" t="s">
        <v>41</v>
      </c>
      <c r="D9" s="26" t="s">
        <v>30</v>
      </c>
      <c r="E9" s="26">
        <v>1.0</v>
      </c>
      <c r="G9" s="26" t="s">
        <v>31</v>
      </c>
      <c r="H9" s="26" t="s">
        <v>31</v>
      </c>
      <c r="J9" s="26" t="s">
        <v>31</v>
      </c>
      <c r="K9" s="26" t="s">
        <v>31</v>
      </c>
      <c r="M9" s="26" t="s">
        <v>31</v>
      </c>
      <c r="N9" s="26" t="s">
        <v>31</v>
      </c>
      <c r="O9" s="26" t="s">
        <v>42</v>
      </c>
      <c r="P9" s="26" t="s">
        <v>56</v>
      </c>
      <c r="Q9" s="32" t="str">
        <f t="shared" si="1"/>
        <v>http://octopart.com/search?q=22-01-2045</v>
      </c>
    </row>
    <row r="10">
      <c r="B10" s="26" t="s">
        <v>57</v>
      </c>
      <c r="C10" s="26" t="s">
        <v>50</v>
      </c>
      <c r="D10" s="26" t="s">
        <v>30</v>
      </c>
      <c r="E10" s="26">
        <v>4.0</v>
      </c>
      <c r="G10" s="26" t="s">
        <v>31</v>
      </c>
      <c r="H10" s="26" t="s">
        <v>31</v>
      </c>
      <c r="J10" s="26" t="s">
        <v>31</v>
      </c>
      <c r="K10" s="26" t="s">
        <v>31</v>
      </c>
      <c r="M10" s="26" t="s">
        <v>31</v>
      </c>
      <c r="N10" s="26" t="s">
        <v>31</v>
      </c>
      <c r="O10" s="26" t="s">
        <v>51</v>
      </c>
      <c r="P10" s="26" t="s">
        <v>52</v>
      </c>
      <c r="Q10" s="32" t="str">
        <f t="shared" si="1"/>
        <v>http://octopart.com/search?q=08-50-0032</v>
      </c>
    </row>
    <row r="11">
      <c r="B11" s="26" t="s">
        <v>58</v>
      </c>
      <c r="C11" s="26" t="s">
        <v>29</v>
      </c>
      <c r="D11" s="26" t="s">
        <v>30</v>
      </c>
      <c r="E11" s="26">
        <v>1.0</v>
      </c>
      <c r="G11" s="26" t="s">
        <v>31</v>
      </c>
      <c r="J11" s="26" t="s">
        <v>31</v>
      </c>
      <c r="M11" s="26" t="s">
        <v>31</v>
      </c>
      <c r="O11" s="26" t="s">
        <v>32</v>
      </c>
      <c r="P11" s="26" t="s">
        <v>34</v>
      </c>
      <c r="Q11" s="32" t="str">
        <f t="shared" si="1"/>
        <v>http://octopart.com/search?q=22-27-2041</v>
      </c>
    </row>
    <row r="12">
      <c r="B12" s="26" t="s">
        <v>59</v>
      </c>
      <c r="C12" s="26" t="s">
        <v>41</v>
      </c>
      <c r="D12" s="26" t="s">
        <v>30</v>
      </c>
      <c r="E12" s="26">
        <v>1.0</v>
      </c>
      <c r="G12" s="26" t="s">
        <v>31</v>
      </c>
      <c r="H12" s="26" t="s">
        <v>31</v>
      </c>
      <c r="J12" s="26" t="s">
        <v>31</v>
      </c>
      <c r="K12" s="26" t="s">
        <v>31</v>
      </c>
      <c r="M12" s="26" t="s">
        <v>31</v>
      </c>
      <c r="N12" s="26" t="s">
        <v>31</v>
      </c>
      <c r="O12" s="26" t="s">
        <v>42</v>
      </c>
      <c r="P12" s="26" t="s">
        <v>56</v>
      </c>
      <c r="Q12" s="32" t="str">
        <f t="shared" si="1"/>
        <v>http://octopart.com/search?q=22-01-2045</v>
      </c>
    </row>
    <row r="13">
      <c r="B13" s="26" t="s">
        <v>60</v>
      </c>
      <c r="C13" s="26" t="s">
        <v>50</v>
      </c>
      <c r="D13" s="26" t="s">
        <v>30</v>
      </c>
      <c r="E13" s="26">
        <v>4.0</v>
      </c>
      <c r="G13" s="26" t="s">
        <v>31</v>
      </c>
      <c r="H13" s="26" t="s">
        <v>31</v>
      </c>
      <c r="J13" s="26" t="s">
        <v>31</v>
      </c>
      <c r="K13" s="26" t="s">
        <v>31</v>
      </c>
      <c r="M13" s="26" t="s">
        <v>31</v>
      </c>
      <c r="N13" s="26" t="s">
        <v>31</v>
      </c>
      <c r="O13" s="26" t="s">
        <v>51</v>
      </c>
      <c r="P13" s="26" t="s">
        <v>52</v>
      </c>
      <c r="Q13" s="32" t="str">
        <f t="shared" si="1"/>
        <v>http://octopart.com/search?q=08-50-0032</v>
      </c>
    </row>
    <row r="14">
      <c r="B14" s="26" t="s">
        <v>61</v>
      </c>
      <c r="C14" s="26" t="s">
        <v>29</v>
      </c>
      <c r="D14" s="26" t="s">
        <v>30</v>
      </c>
      <c r="E14" s="26">
        <v>1.0</v>
      </c>
      <c r="J14" s="26" t="s">
        <v>31</v>
      </c>
      <c r="M14" s="26" t="s">
        <v>31</v>
      </c>
      <c r="O14" s="26" t="s">
        <v>32</v>
      </c>
      <c r="P14" s="26" t="s">
        <v>34</v>
      </c>
      <c r="Q14" s="32" t="str">
        <f t="shared" si="1"/>
        <v>http://octopart.com/search?q=22-27-2041</v>
      </c>
    </row>
    <row r="15">
      <c r="B15" s="26" t="s">
        <v>62</v>
      </c>
      <c r="C15" s="26" t="s">
        <v>41</v>
      </c>
      <c r="D15" s="26" t="s">
        <v>30</v>
      </c>
      <c r="E15" s="26">
        <v>1.0</v>
      </c>
      <c r="J15" s="26" t="s">
        <v>31</v>
      </c>
      <c r="K15" s="26" t="s">
        <v>31</v>
      </c>
      <c r="M15" s="26" t="s">
        <v>31</v>
      </c>
      <c r="N15" s="26" t="s">
        <v>31</v>
      </c>
      <c r="O15" s="26" t="s">
        <v>42</v>
      </c>
      <c r="P15" s="26" t="s">
        <v>56</v>
      </c>
      <c r="Q15" s="32" t="str">
        <f t="shared" si="1"/>
        <v>http://octopart.com/search?q=22-01-2045</v>
      </c>
    </row>
    <row r="16">
      <c r="B16" s="26" t="s">
        <v>63</v>
      </c>
      <c r="C16" s="26" t="s">
        <v>50</v>
      </c>
      <c r="D16" s="26" t="s">
        <v>30</v>
      </c>
      <c r="E16" s="26">
        <v>4.0</v>
      </c>
      <c r="J16" s="26" t="s">
        <v>31</v>
      </c>
      <c r="K16" s="26" t="s">
        <v>31</v>
      </c>
      <c r="M16" s="26" t="s">
        <v>31</v>
      </c>
      <c r="N16" s="26" t="s">
        <v>31</v>
      </c>
      <c r="O16" s="26" t="s">
        <v>51</v>
      </c>
      <c r="P16" s="26" t="s">
        <v>52</v>
      </c>
      <c r="Q16" s="32" t="str">
        <f t="shared" si="1"/>
        <v>http://octopart.com/search?q=08-50-0032</v>
      </c>
    </row>
    <row r="17">
      <c r="B17" s="26" t="s">
        <v>64</v>
      </c>
      <c r="C17" s="26" t="s">
        <v>29</v>
      </c>
      <c r="D17" s="26" t="s">
        <v>30</v>
      </c>
      <c r="E17" s="26">
        <v>1.0</v>
      </c>
      <c r="M17" s="26" t="s">
        <v>31</v>
      </c>
      <c r="O17" s="26" t="s">
        <v>32</v>
      </c>
      <c r="P17" s="26" t="s">
        <v>34</v>
      </c>
      <c r="Q17" s="32" t="str">
        <f t="shared" si="1"/>
        <v>http://octopart.com/search?q=22-27-2041</v>
      </c>
    </row>
    <row r="18">
      <c r="B18" s="26" t="s">
        <v>65</v>
      </c>
      <c r="C18" s="26" t="s">
        <v>41</v>
      </c>
      <c r="D18" s="26" t="s">
        <v>30</v>
      </c>
      <c r="E18" s="26">
        <v>1.0</v>
      </c>
      <c r="M18" s="26" t="s">
        <v>31</v>
      </c>
      <c r="N18" s="26" t="s">
        <v>31</v>
      </c>
      <c r="O18" s="26" t="s">
        <v>42</v>
      </c>
      <c r="P18" s="26" t="s">
        <v>56</v>
      </c>
      <c r="Q18" s="32" t="str">
        <f t="shared" si="1"/>
        <v>http://octopart.com/search?q=22-01-2045</v>
      </c>
    </row>
    <row r="19">
      <c r="B19" s="26" t="s">
        <v>66</v>
      </c>
      <c r="C19" s="26" t="s">
        <v>50</v>
      </c>
      <c r="D19" s="26" t="s">
        <v>30</v>
      </c>
      <c r="E19" s="26">
        <v>4.0</v>
      </c>
      <c r="M19" s="26" t="s">
        <v>31</v>
      </c>
      <c r="N19" s="26" t="s">
        <v>31</v>
      </c>
      <c r="O19" s="26" t="s">
        <v>51</v>
      </c>
      <c r="P19" s="26" t="s">
        <v>52</v>
      </c>
      <c r="Q19" s="32" t="str">
        <f t="shared" si="1"/>
        <v>http://octopart.com/search?q=08-50-0032</v>
      </c>
    </row>
    <row r="20" ht="9.75" customHeight="1"/>
    <row r="21">
      <c r="B21" s="26" t="s">
        <v>67</v>
      </c>
      <c r="C21" s="26" t="s">
        <v>68</v>
      </c>
      <c r="D21" s="26" t="s">
        <v>69</v>
      </c>
      <c r="E21" s="26">
        <v>1.0</v>
      </c>
      <c r="F21" s="26" t="s">
        <v>31</v>
      </c>
      <c r="I21" s="26" t="s">
        <v>31</v>
      </c>
      <c r="L21" s="26" t="s">
        <v>31</v>
      </c>
      <c r="O21" s="26" t="s">
        <v>70</v>
      </c>
      <c r="P21" s="26" t="s">
        <v>71</v>
      </c>
      <c r="Q21" s="32" t="str">
        <f t="shared" ref="Q21:Q23" si="2">concatenate($Q$3,C21)</f>
        <v>http://octopart.com/search?q=1546216-2</v>
      </c>
    </row>
    <row r="22">
      <c r="B22" s="26" t="s">
        <v>72</v>
      </c>
      <c r="C22" s="26" t="s">
        <v>6</v>
      </c>
      <c r="D22" s="26" t="s">
        <v>69</v>
      </c>
      <c r="E22" s="26">
        <v>1.0</v>
      </c>
      <c r="G22" s="26" t="s">
        <v>31</v>
      </c>
      <c r="J22" s="26" t="s">
        <v>31</v>
      </c>
      <c r="M22" s="26" t="s">
        <v>31</v>
      </c>
      <c r="O22" s="26" t="s">
        <v>73</v>
      </c>
      <c r="P22" s="26" t="s">
        <v>74</v>
      </c>
      <c r="Q22" s="32" t="str">
        <f t="shared" si="2"/>
        <v>http://octopart.com/search?q=20020107-G021A01LF</v>
      </c>
    </row>
    <row r="23">
      <c r="B23" s="26" t="s">
        <v>75</v>
      </c>
      <c r="C23" s="26" t="s">
        <v>2</v>
      </c>
      <c r="D23" s="26" t="s">
        <v>69</v>
      </c>
      <c r="E23" s="26">
        <v>1.0</v>
      </c>
      <c r="G23" s="26" t="s">
        <v>31</v>
      </c>
      <c r="H23" s="26" t="s">
        <v>31</v>
      </c>
      <c r="J23" s="26" t="s">
        <v>31</v>
      </c>
      <c r="K23" s="26" t="s">
        <v>31</v>
      </c>
      <c r="M23" s="26" t="s">
        <v>31</v>
      </c>
      <c r="N23" s="26" t="s">
        <v>31</v>
      </c>
      <c r="O23" s="26" t="s">
        <v>76</v>
      </c>
      <c r="P23" s="26" t="s">
        <v>77</v>
      </c>
      <c r="Q23" s="32" t="str">
        <f t="shared" si="2"/>
        <v>http://octopart.com/search?q=20020006-G021B01LF</v>
      </c>
    </row>
    <row r="24">
      <c r="B24" s="45" t="s">
        <v>78</v>
      </c>
      <c r="C24" s="45" t="s">
        <v>2</v>
      </c>
      <c r="D24" s="45" t="s">
        <v>69</v>
      </c>
      <c r="E24" s="45">
        <v>1.0</v>
      </c>
      <c r="G24" s="45" t="s">
        <v>31</v>
      </c>
      <c r="H24" s="45" t="s">
        <v>31</v>
      </c>
      <c r="J24" s="45" t="s">
        <v>31</v>
      </c>
      <c r="K24" s="45" t="s">
        <v>31</v>
      </c>
      <c r="M24" s="45" t="s">
        <v>31</v>
      </c>
      <c r="N24" s="45" t="s">
        <v>31</v>
      </c>
      <c r="O24" s="45" t="s">
        <v>76</v>
      </c>
      <c r="P24" s="26"/>
      <c r="Q24" s="32" t="str">
        <f>concatenate($Q$3,C23)</f>
        <v>http://octopart.com/search?q=20020006-G021B01LF</v>
      </c>
    </row>
    <row r="25" ht="8.25" customHeight="1">
      <c r="Q25" t="str">
        <f>concatenate($S$3,A25)</f>
        <v/>
      </c>
    </row>
    <row r="26">
      <c r="B26" s="26" t="s">
        <v>80</v>
      </c>
      <c r="C26" s="26" t="s">
        <v>68</v>
      </c>
      <c r="D26" s="26" t="s">
        <v>69</v>
      </c>
      <c r="E26" s="26">
        <v>1.0</v>
      </c>
      <c r="I26" s="26" t="s">
        <v>31</v>
      </c>
      <c r="L26" s="26" t="s">
        <v>31</v>
      </c>
      <c r="O26" s="26" t="s">
        <v>70</v>
      </c>
      <c r="P26" s="26" t="s">
        <v>71</v>
      </c>
      <c r="Q26" s="32" t="str">
        <f t="shared" ref="Q26:Q34" si="3">concatenate($Q$3,C26)</f>
        <v>http://octopart.com/search?q=1546216-2</v>
      </c>
    </row>
    <row r="27">
      <c r="B27" s="26" t="s">
        <v>81</v>
      </c>
      <c r="C27" s="26" t="s">
        <v>7</v>
      </c>
      <c r="D27" s="26" t="s">
        <v>69</v>
      </c>
      <c r="E27" s="26">
        <v>1.0</v>
      </c>
      <c r="J27" s="26" t="s">
        <v>31</v>
      </c>
      <c r="M27" s="26" t="s">
        <v>31</v>
      </c>
      <c r="O27" s="26" t="s">
        <v>73</v>
      </c>
      <c r="P27" s="26" t="s">
        <v>82</v>
      </c>
      <c r="Q27" s="32" t="str">
        <f t="shared" si="3"/>
        <v>http://octopart.com/search?q=20020110-G021A01LF</v>
      </c>
    </row>
    <row r="28">
      <c r="B28" s="26" t="s">
        <v>83</v>
      </c>
      <c r="C28" s="26" t="s">
        <v>2</v>
      </c>
      <c r="D28" s="26" t="s">
        <v>69</v>
      </c>
      <c r="E28" s="26">
        <v>1.0</v>
      </c>
      <c r="J28" s="26" t="s">
        <v>31</v>
      </c>
      <c r="K28" s="26" t="s">
        <v>31</v>
      </c>
      <c r="M28" s="26" t="s">
        <v>31</v>
      </c>
      <c r="N28" s="26" t="s">
        <v>31</v>
      </c>
      <c r="O28" s="26" t="s">
        <v>76</v>
      </c>
      <c r="P28" s="26" t="s">
        <v>77</v>
      </c>
      <c r="Q28" s="32" t="str">
        <f t="shared" si="3"/>
        <v>http://octopart.com/search?q=20020006-G021B01LF</v>
      </c>
    </row>
    <row r="29">
      <c r="B29" s="26" t="s">
        <v>84</v>
      </c>
      <c r="C29" s="26" t="s">
        <v>68</v>
      </c>
      <c r="D29" s="26" t="s">
        <v>69</v>
      </c>
      <c r="E29" s="26">
        <v>1.0</v>
      </c>
      <c r="I29" s="26" t="s">
        <v>31</v>
      </c>
      <c r="L29" s="26" t="s">
        <v>31</v>
      </c>
      <c r="O29" s="26" t="s">
        <v>70</v>
      </c>
      <c r="P29" s="26" t="s">
        <v>71</v>
      </c>
      <c r="Q29" s="32" t="str">
        <f t="shared" si="3"/>
        <v>http://octopart.com/search?q=1546216-2</v>
      </c>
    </row>
    <row r="30">
      <c r="B30" s="26" t="s">
        <v>86</v>
      </c>
      <c r="C30" s="26" t="s">
        <v>7</v>
      </c>
      <c r="D30" s="26" t="s">
        <v>69</v>
      </c>
      <c r="E30" s="26">
        <v>1.0</v>
      </c>
      <c r="J30" s="26" t="s">
        <v>31</v>
      </c>
      <c r="M30" s="26" t="s">
        <v>31</v>
      </c>
      <c r="O30" s="26" t="s">
        <v>73</v>
      </c>
      <c r="P30" s="26" t="s">
        <v>82</v>
      </c>
      <c r="Q30" s="32" t="str">
        <f t="shared" si="3"/>
        <v>http://octopart.com/search?q=20020110-G021A01LF</v>
      </c>
    </row>
    <row r="31">
      <c r="B31" s="26" t="s">
        <v>87</v>
      </c>
      <c r="C31" s="26" t="s">
        <v>2</v>
      </c>
      <c r="D31" s="26" t="s">
        <v>69</v>
      </c>
      <c r="E31" s="26">
        <v>1.0</v>
      </c>
      <c r="J31" s="26" t="s">
        <v>31</v>
      </c>
      <c r="K31" s="26" t="s">
        <v>31</v>
      </c>
      <c r="M31" s="26" t="s">
        <v>31</v>
      </c>
      <c r="N31" s="26" t="s">
        <v>31</v>
      </c>
      <c r="O31" s="26" t="s">
        <v>76</v>
      </c>
      <c r="P31" s="26" t="s">
        <v>77</v>
      </c>
      <c r="Q31" s="32" t="str">
        <f t="shared" si="3"/>
        <v>http://octopart.com/search?q=20020006-G021B01LF</v>
      </c>
    </row>
    <row r="32">
      <c r="B32" s="26" t="s">
        <v>88</v>
      </c>
      <c r="C32" s="26" t="s">
        <v>68</v>
      </c>
      <c r="D32" s="26" t="s">
        <v>69</v>
      </c>
      <c r="E32" s="26">
        <v>1.0</v>
      </c>
      <c r="I32" s="26" t="s">
        <v>31</v>
      </c>
      <c r="L32" s="26" t="s">
        <v>31</v>
      </c>
      <c r="O32" s="26" t="s">
        <v>70</v>
      </c>
      <c r="P32" s="26" t="s">
        <v>89</v>
      </c>
      <c r="Q32" s="32" t="str">
        <f t="shared" si="3"/>
        <v>http://octopart.com/search?q=1546216-2</v>
      </c>
    </row>
    <row r="33">
      <c r="B33" s="26" t="s">
        <v>92</v>
      </c>
      <c r="C33" s="26" t="s">
        <v>7</v>
      </c>
      <c r="D33" s="26" t="s">
        <v>69</v>
      </c>
      <c r="E33" s="26">
        <v>1.0</v>
      </c>
      <c r="J33" s="26" t="s">
        <v>31</v>
      </c>
      <c r="M33" s="26" t="s">
        <v>31</v>
      </c>
      <c r="O33" s="26" t="s">
        <v>73</v>
      </c>
      <c r="P33" s="26" t="s">
        <v>93</v>
      </c>
      <c r="Q33" s="32" t="str">
        <f t="shared" si="3"/>
        <v>http://octopart.com/search?q=20020110-G021A01LF</v>
      </c>
    </row>
    <row r="34">
      <c r="B34" s="26" t="s">
        <v>94</v>
      </c>
      <c r="C34" s="26" t="s">
        <v>2</v>
      </c>
      <c r="D34" s="26" t="s">
        <v>69</v>
      </c>
      <c r="E34" s="26">
        <v>1.0</v>
      </c>
      <c r="J34" s="26" t="s">
        <v>31</v>
      </c>
      <c r="K34" s="26" t="s">
        <v>31</v>
      </c>
      <c r="M34" s="26" t="s">
        <v>31</v>
      </c>
      <c r="N34" s="26" t="s">
        <v>31</v>
      </c>
      <c r="O34" s="26" t="s">
        <v>76</v>
      </c>
      <c r="P34" s="26" t="s">
        <v>95</v>
      </c>
      <c r="Q34" s="32" t="str">
        <f t="shared" si="3"/>
        <v>http://octopart.com/search?q=20020006-G021B01LF</v>
      </c>
    </row>
    <row r="35" ht="9.75" customHeight="1">
      <c r="Q35" t="str">
        <f>concatenate($S$3,A35)</f>
        <v/>
      </c>
    </row>
    <row r="36">
      <c r="B36" s="26" t="s">
        <v>96</v>
      </c>
      <c r="C36" s="26" t="s">
        <v>97</v>
      </c>
      <c r="D36" s="26" t="s">
        <v>98</v>
      </c>
      <c r="E36" s="26">
        <v>3.0</v>
      </c>
      <c r="I36" s="26" t="s">
        <v>31</v>
      </c>
      <c r="L36" s="26" t="s">
        <v>31</v>
      </c>
      <c r="O36" s="26" t="s">
        <v>70</v>
      </c>
      <c r="P36" s="26" t="s">
        <v>89</v>
      </c>
      <c r="Q36" s="32" t="str">
        <f t="shared" ref="Q36:Q38" si="4">concatenate($Q$3,C36)</f>
        <v>http://octopart.com/search?q=1776275-2</v>
      </c>
    </row>
    <row r="37">
      <c r="B37" s="26" t="s">
        <v>100</v>
      </c>
      <c r="C37" s="26" t="s">
        <v>9</v>
      </c>
      <c r="D37" s="26" t="s">
        <v>98</v>
      </c>
      <c r="E37" s="26">
        <v>3.0</v>
      </c>
      <c r="J37" s="26" t="s">
        <v>31</v>
      </c>
      <c r="M37" s="26" t="s">
        <v>31</v>
      </c>
      <c r="O37" s="26" t="s">
        <v>73</v>
      </c>
      <c r="P37" s="26" t="s">
        <v>93</v>
      </c>
      <c r="Q37" s="32" t="str">
        <f t="shared" si="4"/>
        <v>http://octopart.com/search?q=20020110-C021A01LF</v>
      </c>
    </row>
    <row r="38">
      <c r="B38" s="26" t="s">
        <v>101</v>
      </c>
      <c r="C38" s="26" t="s">
        <v>8</v>
      </c>
      <c r="D38" s="26" t="s">
        <v>98</v>
      </c>
      <c r="E38" s="26">
        <v>3.0</v>
      </c>
      <c r="J38" s="26" t="s">
        <v>31</v>
      </c>
      <c r="K38" s="26" t="s">
        <v>31</v>
      </c>
      <c r="M38" s="26" t="s">
        <v>31</v>
      </c>
      <c r="N38" s="26" t="s">
        <v>31</v>
      </c>
      <c r="O38" s="26" t="s">
        <v>76</v>
      </c>
      <c r="P38" s="26" t="s">
        <v>95</v>
      </c>
      <c r="Q38" s="32" t="str">
        <f t="shared" si="4"/>
        <v>http://octopart.com/search?q=20020004-C021B01LF</v>
      </c>
    </row>
    <row r="39" ht="8.25" customHeight="1">
      <c r="Q39" t="str">
        <f>concatenate($S$3,A39)</f>
        <v/>
      </c>
    </row>
    <row r="40">
      <c r="B40" s="26" t="s">
        <v>103</v>
      </c>
      <c r="C40" s="26" t="s">
        <v>97</v>
      </c>
      <c r="D40" s="26" t="s">
        <v>98</v>
      </c>
      <c r="E40" s="26">
        <v>1.0</v>
      </c>
      <c r="L40" s="26" t="s">
        <v>31</v>
      </c>
      <c r="O40" s="26" t="s">
        <v>70</v>
      </c>
      <c r="P40" s="26" t="s">
        <v>89</v>
      </c>
      <c r="Q40" s="32" t="str">
        <f t="shared" ref="Q40:Q42" si="5">concatenate($Q$3,C40)</f>
        <v>http://octopart.com/search?q=1776275-2</v>
      </c>
    </row>
    <row r="41">
      <c r="B41" s="26" t="s">
        <v>104</v>
      </c>
      <c r="C41" s="26" t="s">
        <v>9</v>
      </c>
      <c r="D41" s="26" t="s">
        <v>98</v>
      </c>
      <c r="E41" s="26">
        <v>1.0</v>
      </c>
      <c r="M41" s="26" t="s">
        <v>31</v>
      </c>
      <c r="O41" s="26" t="s">
        <v>73</v>
      </c>
      <c r="P41" s="26" t="s">
        <v>93</v>
      </c>
      <c r="Q41" s="32" t="str">
        <f t="shared" si="5"/>
        <v>http://octopart.com/search?q=20020110-C021A01LF</v>
      </c>
    </row>
    <row r="42">
      <c r="B42" s="26" t="s">
        <v>105</v>
      </c>
      <c r="C42" s="26" t="s">
        <v>8</v>
      </c>
      <c r="D42" s="26" t="s">
        <v>98</v>
      </c>
      <c r="E42" s="26">
        <v>1.0</v>
      </c>
      <c r="M42" s="26" t="s">
        <v>31</v>
      </c>
      <c r="N42" s="26" t="s">
        <v>31</v>
      </c>
      <c r="O42" s="26" t="s">
        <v>76</v>
      </c>
      <c r="P42" s="26" t="s">
        <v>95</v>
      </c>
      <c r="Q42" s="32" t="str">
        <f t="shared" si="5"/>
        <v>http://octopart.com/search?q=20020004-C021B01LF</v>
      </c>
    </row>
    <row r="43" ht="5.25" customHeight="1">
      <c r="Q43" t="str">
        <f>concatenate($S$3,A43)</f>
        <v/>
      </c>
    </row>
    <row r="44">
      <c r="B44" s="26" t="s">
        <v>103</v>
      </c>
      <c r="C44" s="26" t="s">
        <v>68</v>
      </c>
      <c r="D44" s="26" t="s">
        <v>69</v>
      </c>
      <c r="E44" s="26">
        <v>1.0</v>
      </c>
      <c r="L44" s="26" t="s">
        <v>31</v>
      </c>
      <c r="O44" s="26" t="s">
        <v>70</v>
      </c>
      <c r="P44" s="26" t="s">
        <v>89</v>
      </c>
      <c r="Q44" s="32" t="str">
        <f t="shared" ref="Q44:Q46" si="6">concatenate($Q$3,C44)</f>
        <v>http://octopart.com/search?q=1546216-2</v>
      </c>
    </row>
    <row r="45">
      <c r="B45" s="26" t="s">
        <v>104</v>
      </c>
      <c r="C45" s="26" t="s">
        <v>7</v>
      </c>
      <c r="D45" s="26" t="s">
        <v>69</v>
      </c>
      <c r="E45" s="26">
        <v>1.0</v>
      </c>
      <c r="M45" s="26" t="s">
        <v>31</v>
      </c>
      <c r="O45" s="26" t="s">
        <v>73</v>
      </c>
      <c r="P45" s="26" t="s">
        <v>93</v>
      </c>
      <c r="Q45" s="32" t="str">
        <f t="shared" si="6"/>
        <v>http://octopart.com/search?q=20020110-G021A01LF</v>
      </c>
    </row>
    <row r="46">
      <c r="B46" s="26" t="s">
        <v>105</v>
      </c>
      <c r="C46" s="26" t="s">
        <v>2</v>
      </c>
      <c r="D46" s="26" t="s">
        <v>69</v>
      </c>
      <c r="E46" s="26">
        <v>1.0</v>
      </c>
      <c r="M46" s="26" t="s">
        <v>31</v>
      </c>
      <c r="N46" s="26" t="s">
        <v>31</v>
      </c>
      <c r="O46" s="26" t="s">
        <v>76</v>
      </c>
      <c r="P46" s="26" t="s">
        <v>95</v>
      </c>
      <c r="Q46" s="32" t="str">
        <f t="shared" si="6"/>
        <v>http://octopart.com/search?q=20020006-G021B01LF</v>
      </c>
    </row>
    <row r="47" ht="6.0" customHeight="1">
      <c r="Q47" t="str">
        <f>concatenate($S$3,A47)</f>
        <v/>
      </c>
    </row>
    <row r="48">
      <c r="B48" s="26" t="s">
        <v>108</v>
      </c>
      <c r="C48" s="26" t="s">
        <v>90</v>
      </c>
      <c r="D48" s="26" t="s">
        <v>30</v>
      </c>
      <c r="E48" s="45">
        <v>5.0</v>
      </c>
      <c r="G48" s="26" t="s">
        <v>31</v>
      </c>
      <c r="J48" s="26" t="s">
        <v>31</v>
      </c>
      <c r="M48" s="26" t="s">
        <v>31</v>
      </c>
      <c r="O48" s="26" t="s">
        <v>32</v>
      </c>
      <c r="P48" s="26" t="s">
        <v>109</v>
      </c>
      <c r="Q48" s="32" t="str">
        <f t="shared" ref="Q48:Q50" si="7">concatenate($Q$3,C48)</f>
        <v>http://octopart.com/search?q=22-27-2031</v>
      </c>
    </row>
    <row r="49">
      <c r="B49" s="26" t="s">
        <v>110</v>
      </c>
      <c r="C49" s="26" t="s">
        <v>91</v>
      </c>
      <c r="D49" s="26" t="s">
        <v>30</v>
      </c>
      <c r="E49" s="45">
        <v>5.0</v>
      </c>
      <c r="G49" s="26" t="s">
        <v>31</v>
      </c>
      <c r="H49" s="26" t="s">
        <v>31</v>
      </c>
      <c r="J49" s="26" t="s">
        <v>31</v>
      </c>
      <c r="K49" s="26" t="s">
        <v>31</v>
      </c>
      <c r="M49" s="26" t="s">
        <v>31</v>
      </c>
      <c r="N49" s="26" t="s">
        <v>31</v>
      </c>
      <c r="O49" s="26" t="s">
        <v>42</v>
      </c>
      <c r="P49" s="26" t="s">
        <v>111</v>
      </c>
      <c r="Q49" s="32" t="str">
        <f t="shared" si="7"/>
        <v>http://octopart.com/search?q=22-01-2035</v>
      </c>
    </row>
    <row r="50">
      <c r="B50" s="26" t="s">
        <v>112</v>
      </c>
      <c r="C50" s="26" t="s">
        <v>50</v>
      </c>
      <c r="D50" s="26" t="s">
        <v>30</v>
      </c>
      <c r="E50" s="26">
        <v>15.0</v>
      </c>
      <c r="G50" s="26" t="s">
        <v>31</v>
      </c>
      <c r="H50" s="26" t="s">
        <v>31</v>
      </c>
      <c r="J50" s="26" t="s">
        <v>31</v>
      </c>
      <c r="K50" s="26" t="s">
        <v>31</v>
      </c>
      <c r="M50" s="26" t="s">
        <v>31</v>
      </c>
      <c r="N50" s="26" t="s">
        <v>31</v>
      </c>
      <c r="O50" s="26" t="s">
        <v>51</v>
      </c>
      <c r="P50" s="26" t="s">
        <v>52</v>
      </c>
      <c r="Q50" s="32" t="str">
        <f t="shared" si="7"/>
        <v>http://octopart.com/search?q=08-50-0032</v>
      </c>
    </row>
    <row r="51" ht="5.25" customHeight="1">
      <c r="Q51" t="str">
        <f>concatenate($S$3,A51)</f>
        <v/>
      </c>
    </row>
    <row r="52">
      <c r="B52" s="26" t="s">
        <v>113</v>
      </c>
      <c r="C52" s="26" t="s">
        <v>10</v>
      </c>
      <c r="D52" s="26" t="s">
        <v>30</v>
      </c>
      <c r="E52" s="26">
        <v>2.0</v>
      </c>
      <c r="G52" s="26" t="s">
        <v>31</v>
      </c>
      <c r="H52" s="26" t="s">
        <v>31</v>
      </c>
      <c r="J52" s="26" t="s">
        <v>31</v>
      </c>
      <c r="K52" s="26" t="s">
        <v>31</v>
      </c>
      <c r="M52" s="26" t="s">
        <v>31</v>
      </c>
      <c r="N52" s="26" t="s">
        <v>31</v>
      </c>
      <c r="O52" s="26" t="s">
        <v>114</v>
      </c>
      <c r="P52" s="26" t="s">
        <v>115</v>
      </c>
      <c r="Q52" s="32" t="str">
        <f t="shared" ref="Q52:Q55" si="8">concatenate($Q$3,C52)</f>
        <v>http://octopart.com/search?q=65039-035ELF</v>
      </c>
    </row>
    <row r="53" ht="12.75" customHeight="1">
      <c r="B53" s="45" t="s">
        <v>116</v>
      </c>
      <c r="C53" s="26" t="s">
        <v>11</v>
      </c>
      <c r="D53" s="26" t="s">
        <v>30</v>
      </c>
      <c r="E53" s="26">
        <v>4.0</v>
      </c>
      <c r="G53" s="26" t="s">
        <v>31</v>
      </c>
      <c r="H53" s="26" t="s">
        <v>31</v>
      </c>
      <c r="J53" s="26" t="s">
        <v>31</v>
      </c>
      <c r="K53" s="26" t="s">
        <v>31</v>
      </c>
      <c r="M53" s="26" t="s">
        <v>31</v>
      </c>
      <c r="N53" s="26" t="s">
        <v>31</v>
      </c>
      <c r="O53" s="26" t="s">
        <v>51</v>
      </c>
      <c r="P53" s="26" t="s">
        <v>117</v>
      </c>
      <c r="Q53" s="32" t="str">
        <f t="shared" si="8"/>
        <v>http://octopart.com/search?q=2226TG</v>
      </c>
    </row>
    <row r="54">
      <c r="B54" s="26" t="s">
        <v>118</v>
      </c>
      <c r="C54" s="26" t="s">
        <v>10</v>
      </c>
      <c r="D54" s="26" t="s">
        <v>30</v>
      </c>
      <c r="E54" s="26">
        <v>1.0</v>
      </c>
      <c r="M54" s="26" t="s">
        <v>31</v>
      </c>
      <c r="N54" s="26" t="s">
        <v>31</v>
      </c>
      <c r="O54" s="26" t="s">
        <v>114</v>
      </c>
      <c r="P54" s="26" t="s">
        <v>119</v>
      </c>
      <c r="Q54" s="32" t="str">
        <f t="shared" si="8"/>
        <v>http://octopart.com/search?q=65039-035ELF</v>
      </c>
    </row>
    <row r="55">
      <c r="B55" s="45" t="s">
        <v>116</v>
      </c>
      <c r="C55" s="26" t="s">
        <v>11</v>
      </c>
      <c r="D55" s="26" t="s">
        <v>30</v>
      </c>
      <c r="E55" s="26">
        <v>2.0</v>
      </c>
      <c r="M55" s="26" t="s">
        <v>31</v>
      </c>
      <c r="N55" s="26" t="s">
        <v>31</v>
      </c>
      <c r="O55" s="26" t="s">
        <v>51</v>
      </c>
      <c r="P55" s="26" t="s">
        <v>117</v>
      </c>
      <c r="Q55" s="32" t="str">
        <f t="shared" si="8"/>
        <v>http://octopart.com/search?q=2226TG</v>
      </c>
    </row>
    <row r="56" ht="9.75" customHeight="1">
      <c r="Q56" t="str">
        <f>concatenate($S$3,A56)</f>
        <v/>
      </c>
    </row>
    <row r="57">
      <c r="B57" s="26" t="s">
        <v>122</v>
      </c>
      <c r="C57" s="26" t="s">
        <v>123</v>
      </c>
      <c r="D57" s="26" t="s">
        <v>30</v>
      </c>
      <c r="E57" s="26">
        <v>3.0</v>
      </c>
      <c r="F57" s="26" t="s">
        <v>31</v>
      </c>
      <c r="G57" s="26" t="s">
        <v>31</v>
      </c>
      <c r="H57" s="26" t="s">
        <v>31</v>
      </c>
      <c r="I57" s="26" t="s">
        <v>31</v>
      </c>
      <c r="J57" s="26" t="s">
        <v>31</v>
      </c>
      <c r="K57" s="26" t="s">
        <v>31</v>
      </c>
      <c r="L57" s="26" t="s">
        <v>31</v>
      </c>
      <c r="M57" s="26" t="s">
        <v>31</v>
      </c>
      <c r="N57" s="26" t="s">
        <v>31</v>
      </c>
      <c r="O57" s="26" t="s">
        <v>124</v>
      </c>
      <c r="P57" s="26" t="s">
        <v>125</v>
      </c>
      <c r="Q57" s="32" t="str">
        <f t="shared" ref="Q57:Q58" si="9">concatenate($Q$3,C57)</f>
        <v>http://octopart.com/search?q=TSW-120-07-L-S</v>
      </c>
    </row>
    <row r="58">
      <c r="B58" s="26" t="s">
        <v>122</v>
      </c>
      <c r="C58" s="26" t="s">
        <v>123</v>
      </c>
      <c r="D58" s="26" t="s">
        <v>30</v>
      </c>
      <c r="E58" s="26">
        <v>2.0</v>
      </c>
      <c r="G58" s="26" t="s">
        <v>31</v>
      </c>
      <c r="J58" s="26" t="s">
        <v>31</v>
      </c>
      <c r="M58" s="26" t="s">
        <v>31</v>
      </c>
      <c r="O58" s="26" t="s">
        <v>124</v>
      </c>
      <c r="P58" s="26" t="s">
        <v>125</v>
      </c>
      <c r="Q58" s="32" t="str">
        <f t="shared" si="9"/>
        <v>http://octopart.com/search?q=TSW-120-07-L-S</v>
      </c>
    </row>
    <row r="59" ht="9.0" customHeight="1"/>
    <row r="60">
      <c r="B60" s="26" t="s">
        <v>126</v>
      </c>
      <c r="C60" s="26" t="s">
        <v>127</v>
      </c>
      <c r="D60" s="26" t="s">
        <v>30</v>
      </c>
      <c r="E60" s="26">
        <v>2.0</v>
      </c>
      <c r="F60" s="26" t="s">
        <v>31</v>
      </c>
      <c r="G60" s="26" t="s">
        <v>31</v>
      </c>
      <c r="H60" s="26" t="s">
        <v>31</v>
      </c>
      <c r="I60" s="26" t="s">
        <v>31</v>
      </c>
      <c r="J60" s="26" t="s">
        <v>31</v>
      </c>
      <c r="K60" s="26" t="s">
        <v>31</v>
      </c>
      <c r="L60" s="26" t="s">
        <v>31</v>
      </c>
      <c r="M60" s="26" t="s">
        <v>31</v>
      </c>
      <c r="N60" s="26" t="s">
        <v>31</v>
      </c>
      <c r="O60" s="26" t="s">
        <v>128</v>
      </c>
      <c r="P60" s="26" t="s">
        <v>129</v>
      </c>
      <c r="Q60" t="str">
        <f>concatenate($Q$3,C60)</f>
        <v>http://octopart.com/search?q=AKSCT/Z BLACK</v>
      </c>
    </row>
  </sheetData>
  <mergeCells count="1">
    <mergeCell ref="F2:N2"/>
  </mergeCells>
  <conditionalFormatting sqref="F2:N115">
    <cfRule type="containsText" dxfId="0" priority="1" operator="containsText" text="~*">
      <formula>NOT(ISERROR(SEARCH(("~*"),(F2))))</formula>
    </cfRule>
  </conditionalFormatting>
  <hyperlinks>
    <hyperlink r:id="rId2" ref="Q3"/>
  </hyperlin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hidden="1" min="1" max="1" width="5.29"/>
    <col customWidth="1" hidden="1" min="2" max="2" width="6.0"/>
    <col customWidth="1" min="3" max="3" width="9.57"/>
    <col customWidth="1" min="4" max="4" width="35.43"/>
    <col customWidth="1" min="5" max="5" width="21.14"/>
    <col customWidth="1" min="6" max="6" width="2.71"/>
    <col customWidth="1" min="7" max="7" width="6.71"/>
    <col customWidth="1" min="8" max="8" width="2.57"/>
    <col customWidth="1" min="9" max="11" width="5.43"/>
    <col customWidth="1" min="12" max="12" width="7.71"/>
    <col customWidth="1" min="13" max="13" width="8.14"/>
    <col customWidth="1" min="14" max="14" width="8.86"/>
    <col customWidth="1" min="15" max="15" width="7.57"/>
    <col customWidth="1" min="16" max="16" width="7.29"/>
    <col customWidth="1" min="17" max="17" width="6.86"/>
  </cols>
  <sheetData>
    <row r="1">
      <c r="A1" s="1"/>
      <c r="B1" s="1"/>
      <c r="C1" s="4"/>
      <c r="D1" s="6"/>
      <c r="E1" s="5"/>
      <c r="F1" s="7"/>
      <c r="G1" s="10"/>
      <c r="I1" s="13" t="s">
        <v>1</v>
      </c>
      <c r="J1" s="11"/>
      <c r="K1" s="11"/>
      <c r="L1" s="11"/>
      <c r="M1" s="11"/>
      <c r="N1" s="11"/>
      <c r="O1" s="11"/>
      <c r="P1" s="11"/>
      <c r="Q1" s="12"/>
      <c r="R1" s="7"/>
    </row>
    <row r="2" hidden="1">
      <c r="A2" s="15" t="s">
        <v>3</v>
      </c>
      <c r="B2" s="1"/>
      <c r="C2" s="17" t="s">
        <v>5</v>
      </c>
      <c r="D2" s="15" t="s">
        <v>12</v>
      </c>
      <c r="E2" s="18" t="s">
        <v>13</v>
      </c>
      <c r="G2" s="10"/>
      <c r="I2" s="19" t="s">
        <v>14</v>
      </c>
      <c r="J2" s="19" t="s">
        <v>16</v>
      </c>
      <c r="K2" s="19" t="s">
        <v>17</v>
      </c>
      <c r="L2" s="19" t="s">
        <v>18</v>
      </c>
      <c r="M2" s="19" t="s">
        <v>19</v>
      </c>
      <c r="N2" s="19" t="s">
        <v>20</v>
      </c>
      <c r="O2" s="19" t="s">
        <v>21</v>
      </c>
      <c r="P2" s="19" t="s">
        <v>22</v>
      </c>
      <c r="Q2" s="19" t="s">
        <v>23</v>
      </c>
    </row>
    <row r="3">
      <c r="A3" s="15" t="s">
        <v>3</v>
      </c>
      <c r="B3" s="1"/>
      <c r="C3" s="17" t="s">
        <v>5</v>
      </c>
      <c r="D3" s="15" t="s">
        <v>12</v>
      </c>
      <c r="E3" s="21" t="s">
        <v>13</v>
      </c>
      <c r="F3" s="3"/>
      <c r="G3" s="22" t="s">
        <v>26</v>
      </c>
      <c r="H3" s="27"/>
      <c r="I3" s="28" t="s">
        <v>33</v>
      </c>
      <c r="J3" s="29" t="s">
        <v>35</v>
      </c>
      <c r="K3" s="29" t="s">
        <v>36</v>
      </c>
      <c r="L3" s="30" t="s">
        <v>37</v>
      </c>
      <c r="M3" s="31" t="s">
        <v>38</v>
      </c>
      <c r="N3" s="33" t="s">
        <v>39</v>
      </c>
      <c r="O3" s="31" t="s">
        <v>44</v>
      </c>
      <c r="P3" s="31" t="s">
        <v>45</v>
      </c>
      <c r="Q3" s="28" t="s">
        <v>46</v>
      </c>
    </row>
    <row r="4">
      <c r="A4" s="15" t="s">
        <v>47</v>
      </c>
      <c r="B4" s="15" t="s">
        <v>48</v>
      </c>
      <c r="C4" s="34" t="s">
        <v>30</v>
      </c>
      <c r="D4" s="35" t="s">
        <v>53</v>
      </c>
      <c r="E4" s="36" t="s">
        <v>29</v>
      </c>
      <c r="F4" s="11"/>
      <c r="G4" s="37">
        <f t="shared" ref="G4:G19" si="1">SUM(I4:Q4)</f>
        <v>15</v>
      </c>
      <c r="H4" s="38"/>
      <c r="I4" s="39"/>
      <c r="J4" s="40"/>
      <c r="K4" s="41"/>
      <c r="L4" s="42"/>
      <c r="M4" s="42"/>
      <c r="N4" s="43"/>
      <c r="O4" s="42">
        <f>'connectors board'!E5+'connectors board'!E8+'connectors board'!E11</f>
        <v>4</v>
      </c>
      <c r="P4" s="42">
        <f>'connectors board'!E5+'connectors board'!E8+'connectors board'!E11+'connectors board'!E14</f>
        <v>5</v>
      </c>
      <c r="Q4" s="44">
        <f>'connectors board'!E5+'connectors board'!E8+'connectors board'!E11+'connectors board'!E14+'connectors board'!E17</f>
        <v>6</v>
      </c>
      <c r="R4" s="7"/>
    </row>
    <row r="5">
      <c r="A5" s="15" t="s">
        <v>47</v>
      </c>
      <c r="B5" s="15" t="s">
        <v>48</v>
      </c>
      <c r="C5" s="46" t="s">
        <v>30</v>
      </c>
      <c r="D5" s="47" t="s">
        <v>79</v>
      </c>
      <c r="E5" s="36" t="s">
        <v>41</v>
      </c>
      <c r="F5" s="11"/>
      <c r="G5" s="48">
        <f t="shared" si="1"/>
        <v>30</v>
      </c>
      <c r="H5" s="38"/>
      <c r="I5" s="50"/>
      <c r="J5" s="52"/>
      <c r="K5" s="54"/>
      <c r="L5" s="42">
        <f>'connectors board'!E6+'connectors board'!E9+'connectors board'!E12</f>
        <v>4</v>
      </c>
      <c r="M5" s="42">
        <f>'connectors board'!E6+'connectors board'!E9+'connectors board'!E12+'connectors board'!E15</f>
        <v>5</v>
      </c>
      <c r="N5" s="43">
        <f>'connectors board'!E6+'connectors board'!E9+'connectors board'!E12+'connectors board'!E15+'connectors board'!E18</f>
        <v>6</v>
      </c>
      <c r="O5" s="42">
        <f>'connectors board'!E6+'connectors board'!E9+'connectors board'!E12</f>
        <v>4</v>
      </c>
      <c r="P5" s="42">
        <f>'connectors board'!E6+'connectors board'!E9+'connectors board'!E12+'connectors board'!E15</f>
        <v>5</v>
      </c>
      <c r="Q5" s="44">
        <f>'connectors board'!E6+'connectors board'!E9+'connectors board'!E12+'connectors board'!E15+'connectors board'!E18</f>
        <v>6</v>
      </c>
      <c r="R5" s="7"/>
    </row>
    <row r="6">
      <c r="A6" s="15" t="s">
        <v>47</v>
      </c>
      <c r="B6" s="1"/>
      <c r="C6" s="46" t="s">
        <v>30</v>
      </c>
      <c r="D6" s="47" t="s">
        <v>99</v>
      </c>
      <c r="E6" s="36" t="s">
        <v>90</v>
      </c>
      <c r="F6" s="11"/>
      <c r="G6" s="48">
        <f t="shared" si="1"/>
        <v>15</v>
      </c>
      <c r="H6" s="38"/>
      <c r="I6" s="50"/>
      <c r="J6" s="52"/>
      <c r="K6" s="54"/>
      <c r="L6" s="42"/>
      <c r="M6" s="42"/>
      <c r="N6" s="43"/>
      <c r="O6" s="42">
        <f>'connectors board'!E48</f>
        <v>5</v>
      </c>
      <c r="P6" s="42">
        <f>'connectors board'!E48</f>
        <v>5</v>
      </c>
      <c r="Q6" s="44">
        <f>'connectors board'!E48</f>
        <v>5</v>
      </c>
      <c r="R6" s="7"/>
    </row>
    <row r="7">
      <c r="A7" s="15" t="s">
        <v>47</v>
      </c>
      <c r="B7" s="1"/>
      <c r="C7" s="46" t="s">
        <v>30</v>
      </c>
      <c r="D7" s="47" t="s">
        <v>102</v>
      </c>
      <c r="E7" s="36" t="s">
        <v>91</v>
      </c>
      <c r="F7" s="11"/>
      <c r="G7" s="48">
        <f t="shared" si="1"/>
        <v>30</v>
      </c>
      <c r="H7" s="38"/>
      <c r="I7" s="50"/>
      <c r="J7" s="52"/>
      <c r="K7" s="54"/>
      <c r="L7" s="42">
        <f>'connectors board'!E49</f>
        <v>5</v>
      </c>
      <c r="M7" s="42">
        <f>'connectors board'!E49</f>
        <v>5</v>
      </c>
      <c r="N7" s="43">
        <f>'connectors board'!E49</f>
        <v>5</v>
      </c>
      <c r="O7" s="42">
        <f>'connectors board'!E49</f>
        <v>5</v>
      </c>
      <c r="P7" s="42">
        <f>'connectors board'!E49</f>
        <v>5</v>
      </c>
      <c r="Q7" s="44">
        <f>'connectors board'!E49</f>
        <v>5</v>
      </c>
      <c r="R7" s="7"/>
    </row>
    <row r="8">
      <c r="A8" s="15" t="s">
        <v>47</v>
      </c>
      <c r="B8" s="61" t="s">
        <v>106</v>
      </c>
      <c r="C8" s="62" t="s">
        <v>30</v>
      </c>
      <c r="D8" s="63" t="s">
        <v>107</v>
      </c>
      <c r="E8" s="36" t="s">
        <v>50</v>
      </c>
      <c r="F8" s="11"/>
      <c r="G8" s="48">
        <f t="shared" si="1"/>
        <v>210</v>
      </c>
      <c r="H8" s="38"/>
      <c r="I8" s="50"/>
      <c r="J8" s="52"/>
      <c r="K8" s="54"/>
      <c r="L8" s="42">
        <f>'connectors board'!E7+'connectors board'!E10+'connectors board'!E13+'connectors board'!E50</f>
        <v>31</v>
      </c>
      <c r="M8" s="42">
        <f>'connectors board'!E7+'connectors board'!E10+'connectors board'!E13+'connectors board'!E16+'connectors board'!E50</f>
        <v>35</v>
      </c>
      <c r="N8" s="43">
        <f>'connectors board'!E7+'connectors board'!E10+'connectors board'!E13+'connectors board'!E16+'connectors board'!E19+'connectors board'!E50</f>
        <v>39</v>
      </c>
      <c r="O8" s="42">
        <f>'connectors board'!E7+'connectors board'!E10+'connectors board'!E13+'connectors board'!E50</f>
        <v>31</v>
      </c>
      <c r="P8" s="42">
        <f>'connectors board'!E7+'connectors board'!E10+'connectors board'!E13+'connectors board'!E16+'connectors board'!E50</f>
        <v>35</v>
      </c>
      <c r="Q8" s="44">
        <f>'connectors board'!E7+'connectors board'!E10+'connectors board'!E13+'connectors board'!E16+'connectors board'!E19+'connectors board'!E50</f>
        <v>39</v>
      </c>
      <c r="R8" s="7"/>
    </row>
    <row r="9">
      <c r="A9" s="15" t="s">
        <v>120</v>
      </c>
      <c r="B9" s="61">
        <v>2.0</v>
      </c>
      <c r="C9" s="62" t="s">
        <v>69</v>
      </c>
      <c r="D9" s="63" t="s">
        <v>121</v>
      </c>
      <c r="E9" s="36" t="s">
        <v>2</v>
      </c>
      <c r="F9" s="11"/>
      <c r="G9" s="48">
        <f t="shared" si="1"/>
        <v>20</v>
      </c>
      <c r="H9" s="38"/>
      <c r="I9" s="50"/>
      <c r="J9" s="52"/>
      <c r="K9" s="54"/>
      <c r="L9" s="42">
        <f>'connectors board'!E23</f>
        <v>1</v>
      </c>
      <c r="M9" s="42">
        <f>'connectors board'!E23+'connectors board'!E28+'connectors board'!E31+'connectors board'!E34</f>
        <v>4</v>
      </c>
      <c r="N9" s="43">
        <f>'connectors board'!E23+'connectors board'!E28+'connectors board'!E31+'connectors board'!E34+'connectors board'!E46</f>
        <v>5</v>
      </c>
      <c r="O9" s="42">
        <f>'connectors board'!E23</f>
        <v>1</v>
      </c>
      <c r="P9" s="42">
        <f>'connectors board'!E23+'connectors board'!E28+'connectors board'!E31+'connectors board'!E34</f>
        <v>4</v>
      </c>
      <c r="Q9" s="44">
        <f>'connectors board'!E23+'connectors board'!E28+'connectors board'!E31+'connectors board'!E34+'connectors board'!E46</f>
        <v>5</v>
      </c>
      <c r="R9" s="7"/>
    </row>
    <row r="10">
      <c r="A10" s="15" t="s">
        <v>120</v>
      </c>
      <c r="B10" s="61">
        <v>2.0</v>
      </c>
      <c r="C10" s="62" t="s">
        <v>69</v>
      </c>
      <c r="D10" s="63" t="s">
        <v>131</v>
      </c>
      <c r="E10" s="36" t="s">
        <v>6</v>
      </c>
      <c r="F10" s="11"/>
      <c r="G10" s="48">
        <f t="shared" si="1"/>
        <v>3</v>
      </c>
      <c r="H10" s="38"/>
      <c r="I10" s="50"/>
      <c r="J10" s="52"/>
      <c r="K10" s="54"/>
      <c r="L10" s="42"/>
      <c r="M10" s="42"/>
      <c r="N10" s="43"/>
      <c r="O10" s="42">
        <f>'connectors board'!E22</f>
        <v>1</v>
      </c>
      <c r="P10" s="42">
        <f>'connectors board'!E22</f>
        <v>1</v>
      </c>
      <c r="Q10" s="44">
        <f>'connectors board'!E22</f>
        <v>1</v>
      </c>
      <c r="R10" s="7"/>
    </row>
    <row r="11">
      <c r="A11" s="15" t="s">
        <v>120</v>
      </c>
      <c r="B11" s="61">
        <v>2.0</v>
      </c>
      <c r="C11" s="62" t="s">
        <v>69</v>
      </c>
      <c r="D11" s="63" t="s">
        <v>132</v>
      </c>
      <c r="E11" s="36" t="s">
        <v>7</v>
      </c>
      <c r="F11" s="11"/>
      <c r="G11" s="48">
        <f t="shared" si="1"/>
        <v>7</v>
      </c>
      <c r="H11" s="38"/>
      <c r="I11" s="50"/>
      <c r="J11" s="52"/>
      <c r="K11" s="54"/>
      <c r="L11" s="42"/>
      <c r="M11" s="42"/>
      <c r="N11" s="43"/>
      <c r="O11" s="42"/>
      <c r="P11" s="42">
        <f>'connectors board'!E27+'connectors board'!E30+'connectors board'!E33</f>
        <v>3</v>
      </c>
      <c r="Q11" s="44">
        <f>'connectors board'!E27+'connectors board'!E30+'connectors board'!E33+'connectors board'!E45</f>
        <v>4</v>
      </c>
      <c r="R11" s="7"/>
    </row>
    <row r="12">
      <c r="A12" s="1"/>
      <c r="B12" s="61">
        <v>2.0</v>
      </c>
      <c r="C12" s="62" t="s">
        <v>98</v>
      </c>
      <c r="D12" s="63" t="s">
        <v>121</v>
      </c>
      <c r="E12" s="36" t="s">
        <v>8</v>
      </c>
      <c r="F12" s="11"/>
      <c r="G12" s="48">
        <f t="shared" si="1"/>
        <v>14</v>
      </c>
      <c r="H12" s="38"/>
      <c r="I12" s="50"/>
      <c r="J12" s="52"/>
      <c r="K12" s="54"/>
      <c r="L12" s="42"/>
      <c r="M12" s="42">
        <f>'connectors board'!E38</f>
        <v>3</v>
      </c>
      <c r="N12" s="43">
        <f>'connectors board'!E38+'connectors board'!E42</f>
        <v>4</v>
      </c>
      <c r="O12" s="42"/>
      <c r="P12" s="42">
        <f>'connectors board'!E38</f>
        <v>3</v>
      </c>
      <c r="Q12" s="44">
        <f>'connectors board'!E38+'connectors board'!E42</f>
        <v>4</v>
      </c>
      <c r="R12" s="7"/>
    </row>
    <row r="13">
      <c r="A13" s="1"/>
      <c r="B13" s="61">
        <v>2.0</v>
      </c>
      <c r="C13" s="62" t="s">
        <v>98</v>
      </c>
      <c r="D13" s="63" t="s">
        <v>132</v>
      </c>
      <c r="E13" s="36" t="s">
        <v>9</v>
      </c>
      <c r="F13" s="11"/>
      <c r="G13" s="48">
        <f t="shared" si="1"/>
        <v>7</v>
      </c>
      <c r="H13" s="38"/>
      <c r="I13" s="39"/>
      <c r="J13" s="74"/>
      <c r="K13" s="75"/>
      <c r="L13" s="25"/>
      <c r="M13" s="76"/>
      <c r="N13" s="77"/>
      <c r="O13" s="25"/>
      <c r="P13" s="25">
        <f>'connectors board'!E37</f>
        <v>3</v>
      </c>
      <c r="Q13" s="78">
        <f>'connectors board'!E37+'connectors board'!E41</f>
        <v>4</v>
      </c>
      <c r="R13" s="7"/>
    </row>
    <row r="14">
      <c r="A14" s="15" t="s">
        <v>133</v>
      </c>
      <c r="B14" s="60"/>
      <c r="C14" s="62" t="s">
        <v>30</v>
      </c>
      <c r="D14" s="63" t="s">
        <v>134</v>
      </c>
      <c r="E14" s="36" t="s">
        <v>10</v>
      </c>
      <c r="F14" s="11"/>
      <c r="G14" s="48">
        <f t="shared" si="1"/>
        <v>14</v>
      </c>
      <c r="H14" s="38"/>
      <c r="I14" s="50"/>
      <c r="J14" s="52"/>
      <c r="K14" s="54"/>
      <c r="L14" s="42">
        <f>'connectors board'!E52</f>
        <v>2</v>
      </c>
      <c r="M14" s="42">
        <f>'connectors board'!E52</f>
        <v>2</v>
      </c>
      <c r="N14" s="43">
        <f>'connectors board'!E52+'connectors board'!E54</f>
        <v>3</v>
      </c>
      <c r="O14" s="42">
        <f>'connectors board'!E52</f>
        <v>2</v>
      </c>
      <c r="P14" s="42">
        <f>'connectors board'!E52</f>
        <v>2</v>
      </c>
      <c r="Q14" s="44">
        <f>'connectors board'!E52+'connectors board'!E54</f>
        <v>3</v>
      </c>
      <c r="R14" s="7"/>
    </row>
    <row r="15">
      <c r="A15" s="1"/>
      <c r="B15" s="60"/>
      <c r="C15" s="62" t="s">
        <v>30</v>
      </c>
      <c r="D15" s="63" t="s">
        <v>135</v>
      </c>
      <c r="E15" s="36" t="s">
        <v>11</v>
      </c>
      <c r="F15" s="11"/>
      <c r="G15" s="48">
        <f t="shared" si="1"/>
        <v>28</v>
      </c>
      <c r="H15" s="38"/>
      <c r="I15" s="50"/>
      <c r="J15" s="52"/>
      <c r="K15" s="54"/>
      <c r="L15" s="42">
        <f>'connectors board'!E53</f>
        <v>4</v>
      </c>
      <c r="M15" s="42">
        <f>'connectors board'!E53</f>
        <v>4</v>
      </c>
      <c r="N15" s="43">
        <f>'connectors board'!E53+'connectors board'!E55</f>
        <v>6</v>
      </c>
      <c r="O15" s="42">
        <f>'connectors board'!E53</f>
        <v>4</v>
      </c>
      <c r="P15" s="42">
        <f>'connectors board'!E53</f>
        <v>4</v>
      </c>
      <c r="Q15" s="44">
        <f>'connectors board'!E53+'connectors board'!E55</f>
        <v>6</v>
      </c>
      <c r="R15" s="7"/>
    </row>
    <row r="16">
      <c r="A16" s="1"/>
      <c r="B16" s="60"/>
      <c r="C16" s="62" t="s">
        <v>30</v>
      </c>
      <c r="D16" s="63" t="s">
        <v>124</v>
      </c>
      <c r="E16" s="36" t="s">
        <v>123</v>
      </c>
      <c r="F16" s="11"/>
      <c r="G16" s="48">
        <f t="shared" si="1"/>
        <v>39</v>
      </c>
      <c r="H16" s="38"/>
      <c r="I16" s="42">
        <f>'connectors board'!E57</f>
        <v>3</v>
      </c>
      <c r="J16" s="42">
        <f>'connectors board'!E57</f>
        <v>3</v>
      </c>
      <c r="K16" s="42">
        <f>'connectors board'!E57</f>
        <v>3</v>
      </c>
      <c r="L16" s="79">
        <f>'connectors board'!E57+'connectors board'!E58</f>
        <v>5</v>
      </c>
      <c r="M16" s="79">
        <f>'connectors board'!E57+'connectors board'!E58</f>
        <v>5</v>
      </c>
      <c r="N16" s="80">
        <f>'connectors board'!E57+'connectors board'!E58</f>
        <v>5</v>
      </c>
      <c r="O16" s="79">
        <f>'connectors board'!E57+'connectors board'!E58</f>
        <v>5</v>
      </c>
      <c r="P16" s="79">
        <f>'connectors board'!E57+'connectors board'!E58</f>
        <v>5</v>
      </c>
      <c r="Q16" s="81">
        <f>'connectors board'!E57+'connectors board'!E58</f>
        <v>5</v>
      </c>
      <c r="R16" s="7"/>
    </row>
    <row r="17">
      <c r="A17" s="15" t="s">
        <v>133</v>
      </c>
      <c r="B17" s="60"/>
      <c r="C17" s="62" t="s">
        <v>30</v>
      </c>
      <c r="D17" s="63" t="s">
        <v>126</v>
      </c>
      <c r="E17" s="36" t="s">
        <v>127</v>
      </c>
      <c r="F17" s="11"/>
      <c r="G17" s="48">
        <f t="shared" si="1"/>
        <v>18</v>
      </c>
      <c r="H17" s="38"/>
      <c r="I17" s="42">
        <f>'connectors board'!E60</f>
        <v>2</v>
      </c>
      <c r="J17" s="42">
        <f>'connectors board'!E60</f>
        <v>2</v>
      </c>
      <c r="K17" s="42">
        <f>'connectors board'!E60</f>
        <v>2</v>
      </c>
      <c r="L17" s="82">
        <f>'connectors board'!E60</f>
        <v>2</v>
      </c>
      <c r="M17" s="82">
        <f>'connectors board'!E60</f>
        <v>2</v>
      </c>
      <c r="N17" s="83">
        <f>'connectors board'!E60</f>
        <v>2</v>
      </c>
      <c r="O17" s="82">
        <f>'connectors board'!E60</f>
        <v>2</v>
      </c>
      <c r="P17" s="82">
        <f>'connectors board'!E60</f>
        <v>2</v>
      </c>
      <c r="Q17" s="84">
        <f>'connectors board'!E60</f>
        <v>2</v>
      </c>
      <c r="R17" s="7"/>
    </row>
    <row r="18">
      <c r="A18" s="1"/>
      <c r="B18" s="60"/>
      <c r="C18" s="62" t="s">
        <v>69</v>
      </c>
      <c r="D18" s="63" t="s">
        <v>136</v>
      </c>
      <c r="E18" s="36" t="s">
        <v>68</v>
      </c>
      <c r="F18" s="11"/>
      <c r="G18" s="48">
        <f t="shared" si="1"/>
        <v>12</v>
      </c>
      <c r="H18" s="38"/>
      <c r="I18" s="42">
        <f>'connectors board'!E21</f>
        <v>1</v>
      </c>
      <c r="J18" s="42">
        <f>'connectors board'!E21+'connectors board'!E26+'connectors board'!E29+'connectors board'!E32+'connectors board'!E44</f>
        <v>5</v>
      </c>
      <c r="K18" s="42">
        <f>'connectors board'!E21+'connectors board'!E26+'connectors board'!E29+'connectors board'!E32+'connectors board'!E44+'connectors board'!E44</f>
        <v>6</v>
      </c>
      <c r="L18" s="85"/>
      <c r="M18" s="86"/>
      <c r="N18" s="86"/>
      <c r="O18" s="86"/>
      <c r="P18" s="86"/>
      <c r="Q18" s="86"/>
    </row>
    <row r="19">
      <c r="A19" s="1"/>
      <c r="B19" s="60"/>
      <c r="C19" s="62" t="s">
        <v>98</v>
      </c>
      <c r="D19" s="63" t="s">
        <v>137</v>
      </c>
      <c r="E19" s="36" t="s">
        <v>97</v>
      </c>
      <c r="F19" s="11"/>
      <c r="G19" s="87">
        <f t="shared" si="1"/>
        <v>7</v>
      </c>
      <c r="H19" s="38"/>
      <c r="I19" s="42"/>
      <c r="J19" s="42">
        <f>'connectors board'!E36</f>
        <v>3</v>
      </c>
      <c r="K19" s="42">
        <f>'connectors board'!E36+'connectors board'!E40</f>
        <v>4</v>
      </c>
      <c r="L19" s="88"/>
      <c r="M19" s="6"/>
      <c r="N19" s="6"/>
      <c r="O19" s="6"/>
      <c r="P19" s="6"/>
      <c r="Q19" s="6"/>
    </row>
    <row r="20">
      <c r="A20" s="1"/>
      <c r="B20" s="1"/>
      <c r="C20" s="89"/>
      <c r="D20" s="49"/>
      <c r="E20" s="49"/>
      <c r="F20" s="49"/>
      <c r="G20" s="90"/>
      <c r="H20" s="49"/>
      <c r="I20" s="51"/>
      <c r="J20" s="51"/>
      <c r="K20" s="51"/>
      <c r="L20" s="1"/>
      <c r="M20" s="1"/>
      <c r="N20" s="1"/>
      <c r="O20" s="1"/>
      <c r="P20" s="1"/>
      <c r="Q20" s="1"/>
    </row>
    <row r="21">
      <c r="A21" s="1"/>
      <c r="B21" s="1"/>
      <c r="C21" s="4"/>
      <c r="G21" s="10"/>
      <c r="I21" s="1"/>
      <c r="J21" s="1"/>
      <c r="K21" s="1"/>
      <c r="L21" s="1"/>
      <c r="M21" s="1"/>
      <c r="N21" s="1"/>
      <c r="O21" s="1"/>
      <c r="P21" s="1"/>
      <c r="Q21" s="1"/>
    </row>
  </sheetData>
  <mergeCells count="1">
    <mergeCell ref="I1:Q1"/>
  </mergeCells>
  <conditionalFormatting sqref="I1:Q2">
    <cfRule type="containsText" dxfId="0" priority="1" operator="containsText" text="~*">
      <formula>NOT(ISERROR(SEARCH(("~*"),(I1))))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1" width="7.86"/>
    <col customWidth="1" min="2" max="3" width="12.71"/>
    <col customWidth="1" min="4" max="4" width="17.43"/>
    <col customWidth="1" min="5" max="5" width="17.0"/>
    <col customWidth="1" min="6" max="6" width="12.71"/>
    <col customWidth="1" min="7" max="7" width="19.86"/>
    <col customWidth="1" min="8" max="9" width="23.86"/>
    <col customWidth="1" min="10" max="10" width="23.29"/>
    <col customWidth="1" min="11" max="11" width="23.71"/>
    <col customWidth="1" min="12" max="12" width="15.29"/>
    <col customWidth="1" min="13" max="13" width="8.86"/>
    <col customWidth="1" min="14" max="14" width="17.43"/>
    <col customWidth="1" min="15" max="15" width="17.0"/>
  </cols>
  <sheetData>
    <row r="1">
      <c r="A1" s="2" t="s">
        <v>0</v>
      </c>
      <c r="B1" s="8" t="str">
        <f>'connectors by pack'!E4</f>
        <v>22-27-2041</v>
      </c>
      <c r="C1" s="8" t="str">
        <f>'connectors by pack'!E5</f>
        <v>22-01-2045</v>
      </c>
      <c r="D1" s="8" t="str">
        <f>'connectors by pack'!E6</f>
        <v>22-27-2031</v>
      </c>
      <c r="E1" s="8" t="str">
        <f>'connectors by pack'!E7</f>
        <v>22-01-2035</v>
      </c>
      <c r="F1" s="8" t="str">
        <f>'connectors by pack'!E8</f>
        <v>08-50-0032</v>
      </c>
      <c r="G1" s="16" t="s">
        <v>2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8" t="str">
        <f>'connectors by pack'!E16</f>
        <v>TSW-120-07-L-S</v>
      </c>
      <c r="O1" s="8" t="str">
        <f>'connectors by pack'!E17</f>
        <v>AKSCT/Z BLACK</v>
      </c>
      <c r="P1" s="7"/>
    </row>
    <row r="2">
      <c r="A2" s="23" t="str">
        <f>'connectors by pack'!O3</f>
        <v>3X+M</v>
      </c>
      <c r="B2" s="25">
        <f>'connectors by pack'!O4</f>
        <v>4</v>
      </c>
      <c r="C2" s="25">
        <f>'connectors by pack'!O5</f>
        <v>4</v>
      </c>
      <c r="D2" s="25">
        <f>'connectors by pack'!O6</f>
        <v>5</v>
      </c>
      <c r="E2" s="25">
        <f>'connectors by pack'!O7</f>
        <v>5</v>
      </c>
      <c r="F2" s="25">
        <f>'connectors by pack'!O8</f>
        <v>31</v>
      </c>
      <c r="G2" s="25">
        <f>'connectors by pack'!O9</f>
        <v>1</v>
      </c>
      <c r="H2" s="25">
        <f>'connectors by pack'!O10</f>
        <v>1</v>
      </c>
      <c r="I2" s="25" t="str">
        <f>'connectors by pack'!O13</f>
        <v/>
      </c>
      <c r="J2" s="25">
        <f>'connectors by pack'!O14</f>
        <v>2</v>
      </c>
      <c r="K2" s="25">
        <f>'connectors by pack'!O15</f>
        <v>4</v>
      </c>
      <c r="L2" s="25">
        <f>'connectors by pack'!O16</f>
        <v>5</v>
      </c>
      <c r="M2" s="25">
        <f>'connectors by pack'!O17</f>
        <v>2</v>
      </c>
      <c r="N2" s="25"/>
      <c r="O2" s="25"/>
      <c r="P2" s="7"/>
    </row>
    <row r="3">
      <c r="A3" s="23" t="str">
        <f>'connectors by pack'!P3</f>
        <v>4X+M</v>
      </c>
      <c r="B3" s="25">
        <f>'connectors by pack'!P4</f>
        <v>5</v>
      </c>
      <c r="C3" s="25">
        <f>'connectors by pack'!P5</f>
        <v>5</v>
      </c>
      <c r="D3" s="25">
        <f>'connectors by pack'!P6</f>
        <v>5</v>
      </c>
      <c r="E3" s="25">
        <f>'connectors by pack'!P7</f>
        <v>5</v>
      </c>
      <c r="F3" s="25">
        <f>'connectors by pack'!P8</f>
        <v>35</v>
      </c>
      <c r="G3" s="25">
        <f>'connectors by pack'!P9</f>
        <v>4</v>
      </c>
      <c r="H3" s="25">
        <f>'connectors by pack'!P10</f>
        <v>1</v>
      </c>
      <c r="I3" s="25">
        <f>'connectors by pack'!P11</f>
        <v>3</v>
      </c>
      <c r="J3" s="25">
        <f>'connectors by pack'!P12</f>
        <v>3</v>
      </c>
      <c r="K3" s="25">
        <f>'connectors by pack'!P13</f>
        <v>3</v>
      </c>
      <c r="L3" s="25">
        <f>'connectors by pack'!P14</f>
        <v>2</v>
      </c>
      <c r="M3" s="25">
        <f>'connectors by pack'!P15</f>
        <v>4</v>
      </c>
      <c r="N3" s="25">
        <f>'connectors by pack'!P16</f>
        <v>5</v>
      </c>
      <c r="O3" s="25">
        <f>'connectors by pack'!P17</f>
        <v>2</v>
      </c>
      <c r="P3" s="7"/>
    </row>
    <row r="4">
      <c r="A4" s="23" t="str">
        <f>'connectors by pack'!Q3</f>
        <v>5X+M</v>
      </c>
      <c r="B4" s="25">
        <f>'connectors by pack'!Q4</f>
        <v>6</v>
      </c>
      <c r="C4" s="25">
        <f>'connectors by pack'!Q5</f>
        <v>6</v>
      </c>
      <c r="D4" s="25">
        <f>'connectors by pack'!Q6</f>
        <v>5</v>
      </c>
      <c r="E4" s="25">
        <f>'connectors by pack'!Q7</f>
        <v>5</v>
      </c>
      <c r="F4" s="25">
        <f>'connectors by pack'!Q8</f>
        <v>39</v>
      </c>
      <c r="G4" s="25">
        <f>'connectors by pack'!Q9</f>
        <v>5</v>
      </c>
      <c r="H4" s="25">
        <f>'connectors by pack'!Q10</f>
        <v>1</v>
      </c>
      <c r="I4" s="25">
        <f>'connectors by pack'!Q11</f>
        <v>4</v>
      </c>
      <c r="J4" s="25">
        <f>'connectors by pack'!Q12</f>
        <v>4</v>
      </c>
      <c r="K4" s="25">
        <f>'connectors by pack'!Q13</f>
        <v>4</v>
      </c>
      <c r="L4" s="25">
        <f>'connectors by pack'!Q14</f>
        <v>3</v>
      </c>
      <c r="M4" s="25">
        <f>'connectors by pack'!Q15</f>
        <v>6</v>
      </c>
      <c r="N4" s="25">
        <f>'connectors by pack'!Q16</f>
        <v>5</v>
      </c>
      <c r="O4" s="25">
        <f>'connectors by pack'!Q17</f>
        <v>2</v>
      </c>
      <c r="P4" s="7"/>
    </row>
    <row r="5">
      <c r="A5" s="49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>
      <c r="A6" s="3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>
      <c r="A7" s="53" t="s">
        <v>85</v>
      </c>
      <c r="B7" s="55" t="s">
        <v>29</v>
      </c>
      <c r="C7" s="16" t="s">
        <v>41</v>
      </c>
      <c r="D7" s="55" t="s">
        <v>90</v>
      </c>
      <c r="E7" s="16" t="s">
        <v>91</v>
      </c>
      <c r="F7" s="16" t="s">
        <v>50</v>
      </c>
      <c r="G7" s="16" t="s">
        <v>2</v>
      </c>
      <c r="H7" s="56" t="s">
        <v>6</v>
      </c>
      <c r="I7" s="57" t="s">
        <v>7</v>
      </c>
      <c r="J7" s="16" t="s">
        <v>8</v>
      </c>
      <c r="K7" s="55" t="s">
        <v>9</v>
      </c>
      <c r="L7" s="16" t="s">
        <v>10</v>
      </c>
      <c r="M7" s="16" t="s">
        <v>11</v>
      </c>
      <c r="N7" s="8" t="str">
        <f>'connectors by pack'!E16</f>
        <v>TSW-120-07-L-S</v>
      </c>
      <c r="O7" s="8" t="str">
        <f>'connectors by pack'!E17</f>
        <v>AKSCT/Z BLACK</v>
      </c>
      <c r="P7" s="7"/>
    </row>
    <row r="8">
      <c r="A8" s="38" t="str">
        <f>'connectors by pack'!L3</f>
        <v>3XC+m</v>
      </c>
      <c r="B8" s="58" t="str">
        <f>'connectors by pack'!L4</f>
        <v/>
      </c>
      <c r="C8" s="25">
        <f>'connectors by pack'!L5</f>
        <v>4</v>
      </c>
      <c r="D8" s="58" t="str">
        <f>'connectors by pack'!L6</f>
        <v/>
      </c>
      <c r="E8" s="25">
        <f>'connectors by pack'!L7</f>
        <v>5</v>
      </c>
      <c r="F8" s="25">
        <f>'connectors by pack'!L8</f>
        <v>31</v>
      </c>
      <c r="G8" s="25">
        <f>'connectors by pack'!L9</f>
        <v>1</v>
      </c>
      <c r="H8" s="59" t="str">
        <f>'connectors by pack'!L10</f>
        <v/>
      </c>
      <c r="I8" s="60" t="str">
        <f>'connectors by pack'!L11</f>
        <v/>
      </c>
      <c r="J8" s="25" t="str">
        <f>'connectors by pack'!L12</f>
        <v/>
      </c>
      <c r="K8" s="58" t="str">
        <f>'connectors by pack'!L13</f>
        <v/>
      </c>
      <c r="L8" s="25">
        <f>'connectors by pack'!L14</f>
        <v>2</v>
      </c>
      <c r="M8" s="25">
        <f>'connectors by pack'!L15</f>
        <v>4</v>
      </c>
      <c r="N8" s="25">
        <f>'connectors by pack'!L16</f>
        <v>5</v>
      </c>
      <c r="O8" s="25">
        <f>'connectors by pack'!L17</f>
        <v>2</v>
      </c>
      <c r="P8" s="7"/>
    </row>
    <row r="9">
      <c r="A9" s="38" t="str">
        <f>'connectors by pack'!M3</f>
        <v>4XC+m</v>
      </c>
      <c r="B9" s="58" t="str">
        <f>'connectors by pack'!M4</f>
        <v/>
      </c>
      <c r="C9" s="25">
        <f>'connectors by pack'!M5</f>
        <v>5</v>
      </c>
      <c r="D9" s="58"/>
      <c r="E9" s="25">
        <f>'connectors by pack'!M7</f>
        <v>5</v>
      </c>
      <c r="F9" s="25">
        <f>'connectors by pack'!M8</f>
        <v>35</v>
      </c>
      <c r="G9" s="25">
        <f>'connectors by pack'!M9</f>
        <v>4</v>
      </c>
      <c r="H9" s="59" t="str">
        <f>'connectors by pack'!M10</f>
        <v/>
      </c>
      <c r="I9" s="60" t="str">
        <f>'connectors by pack'!M11</f>
        <v/>
      </c>
      <c r="J9" s="25">
        <f>'connectors by pack'!M12</f>
        <v>3</v>
      </c>
      <c r="K9" s="58" t="str">
        <f>'connectors by pack'!M13</f>
        <v/>
      </c>
      <c r="L9" s="25">
        <f>'connectors by pack'!M14</f>
        <v>2</v>
      </c>
      <c r="M9" s="25">
        <f>'connectors by pack'!M15</f>
        <v>4</v>
      </c>
      <c r="N9" s="25">
        <f>'connectors by pack'!M16</f>
        <v>5</v>
      </c>
      <c r="O9" s="25">
        <f>'connectors by pack'!M17</f>
        <v>2</v>
      </c>
      <c r="P9" s="7"/>
    </row>
    <row r="10">
      <c r="A10" s="38" t="str">
        <f>'connectors by pack'!N3</f>
        <v>5XC+m</v>
      </c>
      <c r="B10" s="64" t="str">
        <f>'connectors by pack'!N4</f>
        <v/>
      </c>
      <c r="C10" s="25">
        <f>'connectors by pack'!N5</f>
        <v>6</v>
      </c>
      <c r="D10" s="64" t="str">
        <f>'connectors by pack'!N6</f>
        <v/>
      </c>
      <c r="E10" s="25">
        <f>'connectors by pack'!N7</f>
        <v>5</v>
      </c>
      <c r="F10" s="25">
        <f>'connectors by pack'!N8</f>
        <v>39</v>
      </c>
      <c r="G10" s="25">
        <f>'connectors by pack'!N9</f>
        <v>5</v>
      </c>
      <c r="H10" s="65" t="str">
        <f>'connectors by pack'!N10</f>
        <v/>
      </c>
      <c r="I10" s="66" t="str">
        <f>'connectors by pack'!N11</f>
        <v/>
      </c>
      <c r="J10" s="25">
        <f>'connectors by pack'!N12</f>
        <v>4</v>
      </c>
      <c r="K10" s="64" t="str">
        <f>'connectors by pack'!N13</f>
        <v/>
      </c>
      <c r="L10" s="25">
        <f>'connectors by pack'!N14</f>
        <v>3</v>
      </c>
      <c r="M10" s="25">
        <f>'connectors by pack'!N15</f>
        <v>6</v>
      </c>
      <c r="N10" s="25">
        <f>'connectors by pack'!N16</f>
        <v>5</v>
      </c>
      <c r="O10" s="25">
        <f>'connectors by pack'!N17</f>
        <v>2</v>
      </c>
      <c r="P10" s="7"/>
    </row>
    <row r="11">
      <c r="A11" s="49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>
      <c r="A12" s="3"/>
      <c r="B12" s="40"/>
      <c r="C12" s="40"/>
      <c r="D12" s="40"/>
      <c r="E12" s="40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>
      <c r="A13" s="67" t="s">
        <v>130</v>
      </c>
      <c r="B13" s="68" t="str">
        <f>'connectors by pack'!E18</f>
        <v>1546216-2</v>
      </c>
      <c r="C13" s="68" t="str">
        <f>'connectors by pack'!E19</f>
        <v>1776275-2</v>
      </c>
      <c r="D13" s="68" t="str">
        <f>'connectors by pack'!E16</f>
        <v>TSW-120-07-L-S</v>
      </c>
      <c r="E13" s="68" t="str">
        <f>'connectors by pack'!E17</f>
        <v>AKSCT/Z BLACK</v>
      </c>
      <c r="F13" s="69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71"/>
      <c r="R13" s="71"/>
      <c r="S13" s="71"/>
      <c r="T13" s="71"/>
    </row>
    <row r="14">
      <c r="A14" s="72" t="str">
        <f>'connectors by pack'!I3</f>
        <v>3X+S</v>
      </c>
      <c r="B14" s="73">
        <f>'connectors by pack'!I18</f>
        <v>1</v>
      </c>
      <c r="C14" s="73"/>
      <c r="D14" s="73">
        <f>'connectors by pack'!I16</f>
        <v>3</v>
      </c>
      <c r="E14" s="73">
        <f>'connectors by pack'!I17</f>
        <v>2</v>
      </c>
      <c r="F14" s="69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71"/>
      <c r="R14" s="71"/>
      <c r="S14" s="71"/>
      <c r="T14" s="71"/>
    </row>
    <row r="15">
      <c r="A15" s="72" t="str">
        <f>'connectors by pack'!J3</f>
        <v>4X+S</v>
      </c>
      <c r="B15" s="73">
        <f>'connectors by pack'!J18</f>
        <v>5</v>
      </c>
      <c r="C15" s="73">
        <f>'connectors by pack'!J19</f>
        <v>3</v>
      </c>
      <c r="D15" s="73">
        <f>'connectors by pack'!J16</f>
        <v>3</v>
      </c>
      <c r="E15" s="73">
        <f>'connectors by pack'!J17</f>
        <v>2</v>
      </c>
      <c r="F15" s="69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1"/>
      <c r="R15" s="71"/>
      <c r="S15" s="71"/>
      <c r="T15" s="71"/>
    </row>
    <row r="16">
      <c r="A16" s="72" t="str">
        <f>'connectors by pack'!K3</f>
        <v>5X+S</v>
      </c>
      <c r="B16" s="73">
        <f>'connectors by pack'!K18</f>
        <v>6</v>
      </c>
      <c r="C16" s="73">
        <f>'connectors by pack'!K19</f>
        <v>4</v>
      </c>
      <c r="D16" s="73">
        <f>'connectors by pack'!K16</f>
        <v>3</v>
      </c>
      <c r="E16" s="73">
        <f>'connectors by pack'!K17</f>
        <v>2</v>
      </c>
      <c r="F16" s="69"/>
      <c r="G16" s="70"/>
      <c r="H16" s="70"/>
      <c r="I16" s="70"/>
      <c r="J16" s="70"/>
      <c r="K16" s="70"/>
      <c r="L16" s="70"/>
      <c r="M16" s="70"/>
      <c r="N16" s="70"/>
      <c r="O16" s="70"/>
      <c r="P16" s="71"/>
      <c r="Q16" s="71"/>
      <c r="R16" s="71"/>
      <c r="S16" s="71"/>
      <c r="T16" s="71"/>
    </row>
    <row r="17">
      <c r="A17" s="49"/>
      <c r="B17" s="49"/>
      <c r="C17" s="49"/>
      <c r="D17" s="49"/>
      <c r="E17" s="49"/>
    </row>
    <row r="26">
      <c r="B26" t="str">
        <f>'connectors by pack'!O18</f>
        <v/>
      </c>
    </row>
    <row r="27">
      <c r="B27" t="str">
        <f>'connectors by pack'!O19</f>
        <v/>
      </c>
    </row>
    <row r="28">
      <c r="B28" t="str">
        <f>'connectors by pack'!O20</f>
        <v/>
      </c>
    </row>
    <row r="29">
      <c r="B29" t="str">
        <f>'connectors by pack'!O21</f>
        <v/>
      </c>
    </row>
    <row r="30">
      <c r="B30" t="str">
        <f>'connectors by pack'!O22</f>
        <v/>
      </c>
    </row>
    <row r="31">
      <c r="B31" t="str">
        <f>'connectors by pack'!O23</f>
        <v/>
      </c>
    </row>
  </sheetData>
  <drawing r:id="rId1"/>
</worksheet>
</file>