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0730" windowHeight="1176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I2" i="1"/>
  <c r="I4"/>
  <c r="I5"/>
  <c r="I6"/>
  <c r="I7"/>
  <c r="I8"/>
  <c r="I9"/>
  <c r="I10"/>
  <c r="I11"/>
  <c r="I12"/>
  <c r="I13"/>
  <c r="I14"/>
  <c r="I15"/>
  <c r="I16"/>
  <c r="I17"/>
  <c r="I3"/>
  <c r="Q33" l="1"/>
  <c r="K32"/>
  <c r="K30"/>
  <c r="K29"/>
  <c r="K28"/>
  <c r="K27"/>
  <c r="K26"/>
  <c r="K25"/>
  <c r="K24"/>
  <c r="K23"/>
  <c r="K22"/>
  <c r="K21"/>
  <c r="K19"/>
  <c r="K18"/>
  <c r="K9"/>
  <c r="K8"/>
  <c r="K7"/>
  <c r="K6"/>
  <c r="K3"/>
  <c r="K2"/>
  <c r="K33" l="1"/>
  <c r="L33" s="1"/>
  <c r="L30" l="1"/>
  <c r="L22"/>
  <c r="L18"/>
  <c r="L6"/>
  <c r="L2"/>
  <c r="L29"/>
  <c r="L25"/>
  <c r="L21"/>
  <c r="L9"/>
  <c r="L26"/>
  <c r="L32"/>
  <c r="L28"/>
  <c r="L24"/>
  <c r="L8"/>
  <c r="L27"/>
  <c r="L23"/>
  <c r="L19"/>
  <c r="L7"/>
  <c r="L3"/>
</calcChain>
</file>

<file path=xl/sharedStrings.xml><?xml version="1.0" encoding="utf-8"?>
<sst xmlns="http://schemas.openxmlformats.org/spreadsheetml/2006/main" count="97" uniqueCount="93">
  <si>
    <t xml:space="preserve">Description </t>
  </si>
  <si>
    <t xml:space="preserve">Manufacturer </t>
  </si>
  <si>
    <t xml:space="preserve">Package </t>
  </si>
  <si>
    <t>IC ESD PROTECTION</t>
  </si>
  <si>
    <t>Qty.</t>
  </si>
  <si>
    <t>NOTES</t>
  </si>
  <si>
    <t>Old part # 9C04021A1002JLHF3 not available</t>
  </si>
  <si>
    <t>Old part #B45190E3106K209 is obsolete</t>
  </si>
  <si>
    <t>SI-52003-F2 - MAGJACK 1PORT G/G POE 10/100B-TX</t>
  </si>
  <si>
    <t>Customer request only</t>
  </si>
  <si>
    <t>Old part #CP2102-GM2</t>
  </si>
  <si>
    <t>Old part #9C04021A0R00JLHF</t>
  </si>
  <si>
    <t>Old part #9C04021A10R0JLHF3</t>
  </si>
  <si>
    <t>Old part #9C04021A2200FLHF3</t>
  </si>
  <si>
    <t>Old part #BAP1321LX</t>
  </si>
  <si>
    <t xml:space="preserve">Item </t>
  </si>
  <si>
    <t>Reference Designator</t>
  </si>
  <si>
    <t>PCB Footprint</t>
  </si>
  <si>
    <t>Manufacturer's Part Number</t>
  </si>
  <si>
    <t>Qty. Needed</t>
  </si>
  <si>
    <t>Qty. on Hand</t>
  </si>
  <si>
    <t>Quantity Ordered</t>
  </si>
  <si>
    <t>Total Ordered $</t>
  </si>
  <si>
    <t>Price per Part</t>
  </si>
  <si>
    <t xml:space="preserve">Rcvd. </t>
  </si>
  <si>
    <t>Lead Time</t>
  </si>
  <si>
    <t>Extended Cost price X Qty</t>
  </si>
  <si>
    <t>%</t>
  </si>
  <si>
    <t>TOTAL</t>
  </si>
  <si>
    <t>Sullins Connector Solutions</t>
  </si>
  <si>
    <t>NPTC361KFXC-RC</t>
  </si>
  <si>
    <t>P1-GND, P1-24V, P2-1, P2-2, P2-3, P2-4, P2-5, P2-6, P2-7, PI1, PI2, PI3, PI4, PI5, PI6, C1-1, C1-2, C2-1, C2-2, C3-1, C3-2, C4-1, C4-2, C5-1, C5-2, C6-1, C6-2, C7-1, C7-2, C8-1, C8-2</t>
  </si>
  <si>
    <t>CONN TERM BLOCK MOD 5.08MM 1POS</t>
  </si>
  <si>
    <t>Phoenix Contact</t>
  </si>
  <si>
    <t>PC1, PC2, PC3, PC4, PC5, PC6, PC7</t>
  </si>
  <si>
    <t>PBC36SAAN</t>
  </si>
  <si>
    <t>J3</t>
  </si>
  <si>
    <t>14 Position Receptacle Connector 0.079" (2.00mm) Surface Mount Gold</t>
  </si>
  <si>
    <t>SMM-107-02-SM-D</t>
  </si>
  <si>
    <t>Samtec Inc.</t>
  </si>
  <si>
    <t>J1, J2</t>
  </si>
  <si>
    <t>36 Position Header Connector 0.100" (2.54mm) Surface Mount Tin - Cut to 6 Pins</t>
  </si>
  <si>
    <t>J14</t>
  </si>
  <si>
    <t>8 Position Receptacle Connector 0.079" (2.00mm) Surface Mount Gold</t>
  </si>
  <si>
    <t>MMS-108-02-L-SV</t>
  </si>
  <si>
    <t>Vishay Dale</t>
  </si>
  <si>
    <t>R7, R8, R9, R10, R11, R12</t>
  </si>
  <si>
    <t>RES SMD 294 OHM 2W 2512 WIDE</t>
  </si>
  <si>
    <t xml:space="preserve"> 
RCL1225294RFKEG</t>
  </si>
  <si>
    <t>R1, R2, R3, R4, R5, R6</t>
  </si>
  <si>
    <t>CRCW1206200RFKEAHP</t>
  </si>
  <si>
    <t>RES SMD 200 OHM 1% 1/2W 1206</t>
  </si>
  <si>
    <t>S1</t>
  </si>
  <si>
    <t>J4</t>
  </si>
  <si>
    <t>Thick Film Resistors - SMD 0402 Zero ohms 5% Tol AEC-Q200</t>
  </si>
  <si>
    <t>Panasonic</t>
  </si>
  <si>
    <t>BNC Connector Receptacle, Female Socket 50 Ohm Through Hole Solder</t>
  </si>
  <si>
    <t>Amphenol</t>
  </si>
  <si>
    <t>ERJ-2GE0R00X</t>
  </si>
  <si>
    <t>031-5329-52RFX</t>
  </si>
  <si>
    <t>7 Position Rotary Switch Single Pole</t>
  </si>
  <si>
    <t>Grayhill</t>
  </si>
  <si>
    <t>77SP36-01-1-07N</t>
  </si>
  <si>
    <t>D1</t>
  </si>
  <si>
    <t>J11, J12</t>
  </si>
  <si>
    <t>Wide 2512</t>
  </si>
  <si>
    <t>0402</t>
  </si>
  <si>
    <t>Harwin Inc.</t>
  </si>
  <si>
    <t>M20-8770246</t>
  </si>
  <si>
    <t>2 Positions Header, Unshrouded, Breakaway Connector 0.100" (2.54mm) Surface Mount Tin</t>
  </si>
  <si>
    <t>J1, J2 (On TS1X Board)</t>
  </si>
  <si>
    <t>8W PIN CONNECTOR 2MM S/R Male</t>
  </si>
  <si>
    <t>830-80-008-10-001101</t>
  </si>
  <si>
    <t>Preci-Dip</t>
  </si>
  <si>
    <t>R13, R14, R15, R16, R17, R18, R20</t>
  </si>
  <si>
    <t>J3 (On TS1X Board)</t>
  </si>
  <si>
    <t>14 Positions Header, Unshrouded Connector 0.079" (2.00mm) Through Hole Gold</t>
  </si>
  <si>
    <t>Molex</t>
  </si>
  <si>
    <t>SML-LXR85IC-TR</t>
  </si>
  <si>
    <t>Lumex Opto/Components Inc.</t>
  </si>
  <si>
    <t>LED, SMT, PARALIGHT, 0805, RED</t>
  </si>
  <si>
    <t>0805</t>
  </si>
  <si>
    <t>36 Positions Header, Unshrouded, Breakaway Connector 0.100" (2.54mm) Through Hole Gold (Cut to 2 Positions)</t>
  </si>
  <si>
    <t>U1</t>
  </si>
  <si>
    <t>J5</t>
  </si>
  <si>
    <t>High-Speed, Low RON, SPDT Analog Switch</t>
  </si>
  <si>
    <t>4 Position Receptacle Connector 0.079" (2.00mm) Surface Mount Gold</t>
  </si>
  <si>
    <t>Vishay</t>
  </si>
  <si>
    <t>MMS-104-02-L-SV</t>
  </si>
  <si>
    <t>DG3157</t>
  </si>
  <si>
    <t>SC70</t>
  </si>
  <si>
    <t>Unit Price</t>
    <phoneticPr fontId="13" type="noConversion"/>
  </si>
  <si>
    <t>q'ty</t>
    <phoneticPr fontId="13" type="noConversion"/>
  </si>
</sst>
</file>

<file path=xl/styles.xml><?xml version="1.0" encoding="utf-8"?>
<styleSheet xmlns="http://schemas.openxmlformats.org/spreadsheetml/2006/main">
  <numFmts count="5">
    <numFmt numFmtId="176" formatCode="&quot;$&quot;#,##0.00_);[Red]\(&quot;$&quot;#,##0.00\)"/>
    <numFmt numFmtId="177" formatCode="_(&quot;$&quot;* #,##0.00_);_(&quot;$&quot;* \(#,##0.00\);_(&quot;$&quot;* &quot;-&quot;??_);_(@_)"/>
    <numFmt numFmtId="178" formatCode="_([$$-409]* #,##0.00_);_([$$-409]* \(#,##0.00\);_([$$-409]* &quot;-&quot;??_);_(@_)"/>
    <numFmt numFmtId="179" formatCode="_([$$-409]* #,##0.000_);_([$$-409]* \(#,##0.000\);_([$$-409]* &quot;-&quot;???_);_(@_)"/>
    <numFmt numFmtId="180" formatCode="&quot;$&quot;#,##0.00"/>
  </numFmts>
  <fonts count="14">
    <font>
      <sz val="11"/>
      <color theme="1"/>
      <name val="맑은 고딕"/>
      <family val="2"/>
      <scheme val="minor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u/>
      <sz val="11"/>
      <color theme="10"/>
      <name val="Calibri"/>
      <family val="2"/>
    </font>
    <font>
      <sz val="12"/>
      <name val="Times New Roman"/>
      <family val="1"/>
    </font>
    <font>
      <sz val="11"/>
      <name val="맑은 고딕"/>
      <family val="2"/>
      <scheme val="minor"/>
    </font>
    <font>
      <sz val="12"/>
      <color theme="1"/>
      <name val="맑은 고딕"/>
      <family val="2"/>
      <scheme val="minor"/>
    </font>
    <font>
      <sz val="11"/>
      <color theme="1"/>
      <name val="맑은 고딕"/>
      <family val="2"/>
      <scheme val="minor"/>
    </font>
    <font>
      <u/>
      <sz val="12"/>
      <name val="Times New Roman"/>
      <family val="1"/>
    </font>
    <font>
      <sz val="12"/>
      <color rgb="FF333333"/>
      <name val="Times New Roman"/>
      <family val="1"/>
    </font>
    <font>
      <b/>
      <sz val="11"/>
      <color theme="1"/>
      <name val="맑은 고딕"/>
      <family val="2"/>
      <scheme val="minor"/>
    </font>
    <font>
      <b/>
      <sz val="12"/>
      <color theme="1"/>
      <name val="Times New Roman"/>
      <family val="1"/>
    </font>
    <font>
      <sz val="9"/>
      <color rgb="FF000000"/>
      <name val="Arial"/>
      <family val="2"/>
    </font>
    <font>
      <sz val="8"/>
      <name val="맑은 고딕"/>
      <family val="3"/>
      <charset val="129"/>
      <scheme val="minor"/>
    </font>
  </fonts>
  <fills count="8">
    <fill>
      <patternFill patternType="none"/>
    </fill>
    <fill>
      <patternFill patternType="gray125"/>
    </fill>
    <fill>
      <patternFill patternType="solid">
        <fgColor rgb="FFE7E7E7"/>
        <bgColor indexed="64"/>
      </patternFill>
    </fill>
    <fill>
      <patternFill patternType="solid">
        <fgColor rgb="FFF7F7F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39997558519241921"/>
        <bgColor indexed="64"/>
      </patternFill>
    </fill>
  </fills>
  <borders count="5">
    <border>
      <left/>
      <right/>
      <top/>
      <bottom/>
      <diagonal/>
    </border>
    <border>
      <left style="medium">
        <color rgb="FFFFFFFF"/>
      </left>
      <right style="medium">
        <color rgb="FF000000"/>
      </right>
      <top style="medium">
        <color rgb="FFFFFFFF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rgb="FF999999"/>
      </top>
      <bottom/>
      <diagonal/>
    </border>
  </borders>
  <cellStyleXfs count="4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177" fontId="7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68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5" fillId="4" borderId="0" xfId="0" applyFont="1" applyFill="1" applyAlignment="1">
      <alignment wrapText="1"/>
    </xf>
    <xf numFmtId="0" fontId="6" fillId="0" borderId="0" xfId="0" applyFont="1" applyAlignment="1">
      <alignment wrapText="1"/>
    </xf>
    <xf numFmtId="0" fontId="4" fillId="4" borderId="2" xfId="0" applyFont="1" applyFill="1" applyBorder="1" applyAlignment="1">
      <alignment wrapText="1"/>
    </xf>
    <xf numFmtId="0" fontId="1" fillId="2" borderId="2" xfId="0" applyFont="1" applyFill="1" applyBorder="1" applyAlignment="1">
      <alignment wrapText="1"/>
    </xf>
    <xf numFmtId="0" fontId="2" fillId="0" borderId="2" xfId="0" applyFont="1" applyBorder="1"/>
    <xf numFmtId="0" fontId="10" fillId="5" borderId="0" xfId="0" applyFont="1" applyFill="1" applyAlignment="1">
      <alignment horizontal="center" vertical="center" wrapText="1"/>
    </xf>
    <xf numFmtId="0" fontId="0" fillId="6" borderId="0" xfId="0" applyFill="1" applyAlignment="1">
      <alignment wrapText="1"/>
    </xf>
    <xf numFmtId="0" fontId="6" fillId="4" borderId="0" xfId="0" applyFont="1" applyFill="1" applyAlignment="1">
      <alignment wrapText="1"/>
    </xf>
    <xf numFmtId="0" fontId="0" fillId="4" borderId="0" xfId="0" applyFill="1" applyAlignment="1">
      <alignment wrapText="1"/>
    </xf>
    <xf numFmtId="0" fontId="11" fillId="5" borderId="1" xfId="0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wrapText="1"/>
    </xf>
    <xf numFmtId="179" fontId="1" fillId="2" borderId="2" xfId="2" applyNumberFormat="1" applyFont="1" applyFill="1" applyBorder="1" applyAlignment="1">
      <alignment wrapText="1"/>
    </xf>
    <xf numFmtId="178" fontId="1" fillId="2" borderId="2" xfId="0" applyNumberFormat="1" applyFont="1" applyFill="1" applyBorder="1" applyAlignment="1">
      <alignment wrapText="1"/>
    </xf>
    <xf numFmtId="9" fontId="1" fillId="2" borderId="2" xfId="3" applyFont="1" applyFill="1" applyBorder="1" applyAlignment="1">
      <alignment wrapText="1"/>
    </xf>
    <xf numFmtId="178" fontId="1" fillId="6" borderId="2" xfId="0" applyNumberFormat="1" applyFont="1" applyFill="1" applyBorder="1" applyAlignment="1">
      <alignment wrapText="1"/>
    </xf>
    <xf numFmtId="0" fontId="1" fillId="4" borderId="2" xfId="0" applyFont="1" applyFill="1" applyBorder="1" applyAlignment="1">
      <alignment wrapText="1"/>
    </xf>
    <xf numFmtId="0" fontId="0" fillId="0" borderId="2" xfId="0" applyBorder="1" applyAlignment="1">
      <alignment wrapText="1"/>
    </xf>
    <xf numFmtId="16" fontId="1" fillId="2" borderId="2" xfId="0" applyNumberFormat="1" applyFont="1" applyFill="1" applyBorder="1" applyAlignment="1">
      <alignment wrapText="1"/>
    </xf>
    <xf numFmtId="0" fontId="4" fillId="6" borderId="2" xfId="0" applyFont="1" applyFill="1" applyBorder="1" applyAlignment="1">
      <alignment wrapText="1"/>
    </xf>
    <xf numFmtId="179" fontId="4" fillId="4" borderId="2" xfId="2" applyNumberFormat="1" applyFont="1" applyFill="1" applyBorder="1" applyAlignment="1">
      <alignment wrapText="1"/>
    </xf>
    <xf numFmtId="178" fontId="1" fillId="6" borderId="2" xfId="0" applyNumberFormat="1" applyFont="1" applyFill="1" applyBorder="1" applyAlignment="1"/>
    <xf numFmtId="0" fontId="5" fillId="4" borderId="2" xfId="0" applyFont="1" applyFill="1" applyBorder="1" applyAlignment="1">
      <alignment wrapText="1"/>
    </xf>
    <xf numFmtId="0" fontId="1" fillId="3" borderId="2" xfId="0" applyFont="1" applyFill="1" applyBorder="1" applyAlignment="1">
      <alignment wrapText="1"/>
    </xf>
    <xf numFmtId="179" fontId="1" fillId="3" borderId="2" xfId="2" applyNumberFormat="1" applyFont="1" applyFill="1" applyBorder="1" applyAlignment="1">
      <alignment wrapText="1"/>
    </xf>
    <xf numFmtId="14" fontId="1" fillId="2" borderId="2" xfId="0" applyNumberFormat="1" applyFont="1" applyFill="1" applyBorder="1" applyAlignment="1">
      <alignment wrapText="1"/>
    </xf>
    <xf numFmtId="14" fontId="1" fillId="3" borderId="2" xfId="0" applyNumberFormat="1" applyFont="1" applyFill="1" applyBorder="1" applyAlignment="1">
      <alignment wrapText="1"/>
    </xf>
    <xf numFmtId="180" fontId="1" fillId="6" borderId="2" xfId="0" applyNumberFormat="1" applyFont="1" applyFill="1" applyBorder="1" applyAlignment="1">
      <alignment wrapText="1"/>
    </xf>
    <xf numFmtId="176" fontId="1" fillId="4" borderId="2" xfId="0" applyNumberFormat="1" applyFont="1" applyFill="1" applyBorder="1" applyAlignment="1">
      <alignment wrapText="1"/>
    </xf>
    <xf numFmtId="178" fontId="6" fillId="0" borderId="2" xfId="0" applyNumberFormat="1" applyFont="1" applyBorder="1" applyAlignment="1">
      <alignment wrapText="1"/>
    </xf>
    <xf numFmtId="178" fontId="6" fillId="6" borderId="2" xfId="0" applyNumberFormat="1" applyFont="1" applyFill="1" applyBorder="1" applyAlignment="1">
      <alignment wrapText="1"/>
    </xf>
    <xf numFmtId="0" fontId="1" fillId="7" borderId="2" xfId="0" applyFont="1" applyFill="1" applyBorder="1" applyAlignment="1">
      <alignment wrapText="1"/>
    </xf>
    <xf numFmtId="179" fontId="1" fillId="7" borderId="2" xfId="2" applyNumberFormat="1" applyFont="1" applyFill="1" applyBorder="1" applyAlignment="1">
      <alignment wrapText="1"/>
    </xf>
    <xf numFmtId="178" fontId="1" fillId="7" borderId="2" xfId="0" applyNumberFormat="1" applyFont="1" applyFill="1" applyBorder="1" applyAlignment="1">
      <alignment wrapText="1"/>
    </xf>
    <xf numFmtId="9" fontId="1" fillId="7" borderId="2" xfId="3" applyFont="1" applyFill="1" applyBorder="1" applyAlignment="1">
      <alignment wrapText="1"/>
    </xf>
    <xf numFmtId="0" fontId="0" fillId="7" borderId="2" xfId="0" applyFill="1" applyBorder="1" applyAlignment="1">
      <alignment wrapText="1"/>
    </xf>
    <xf numFmtId="178" fontId="1" fillId="7" borderId="2" xfId="0" applyNumberFormat="1" applyFont="1" applyFill="1" applyBorder="1" applyAlignment="1"/>
    <xf numFmtId="0" fontId="11" fillId="5" borderId="1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1" fillId="3" borderId="2" xfId="0" applyFont="1" applyFill="1" applyBorder="1" applyAlignment="1">
      <alignment horizontal="left" vertical="center" wrapText="1"/>
    </xf>
    <xf numFmtId="0" fontId="8" fillId="0" borderId="2" xfId="1" applyFont="1" applyFill="1" applyBorder="1" applyAlignment="1" applyProtection="1">
      <alignment horizontal="left" vertical="center" wrapText="1"/>
    </xf>
    <xf numFmtId="0" fontId="9" fillId="0" borderId="2" xfId="0" applyFont="1" applyBorder="1" applyAlignment="1">
      <alignment horizontal="left" vertical="center"/>
    </xf>
    <xf numFmtId="0" fontId="11" fillId="3" borderId="2" xfId="0" applyFont="1" applyFill="1" applyBorder="1" applyAlignment="1">
      <alignment horizontal="left" vertical="center" wrapText="1"/>
    </xf>
    <xf numFmtId="0" fontId="4" fillId="0" borderId="2" xfId="1" applyFont="1" applyFill="1" applyBorder="1" applyAlignment="1" applyProtection="1">
      <alignment horizontal="left" vertical="center" wrapText="1"/>
    </xf>
    <xf numFmtId="0" fontId="1" fillId="3" borderId="3" xfId="0" applyFont="1" applyFill="1" applyBorder="1" applyAlignment="1">
      <alignment horizontal="left" vertical="center" wrapText="1"/>
    </xf>
    <xf numFmtId="0" fontId="1" fillId="0" borderId="2" xfId="0" applyFont="1" applyBorder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2" xfId="0" applyFont="1" applyBorder="1" applyAlignment="1">
      <alignment horizontal="left" vertical="center"/>
    </xf>
    <xf numFmtId="0" fontId="2" fillId="0" borderId="0" xfId="0" applyFont="1" applyAlignment="1">
      <alignment wrapText="1"/>
    </xf>
    <xf numFmtId="0" fontId="9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vertical="center" wrapText="1"/>
    </xf>
    <xf numFmtId="0" fontId="2" fillId="0" borderId="0" xfId="0" applyFont="1" applyAlignment="1">
      <alignment horizontal="left" vertical="center"/>
    </xf>
    <xf numFmtId="49" fontId="2" fillId="0" borderId="0" xfId="0" applyNumberFormat="1" applyFont="1" applyAlignment="1">
      <alignment horizontal="left" vertical="center"/>
    </xf>
    <xf numFmtId="49" fontId="2" fillId="0" borderId="2" xfId="0" applyNumberFormat="1" applyFont="1" applyBorder="1" applyAlignment="1">
      <alignment horizontal="left" vertical="center"/>
    </xf>
    <xf numFmtId="0" fontId="0" fillId="0" borderId="2" xfId="0" applyBorder="1"/>
    <xf numFmtId="0" fontId="9" fillId="0" borderId="0" xfId="0" applyFont="1" applyAlignment="1">
      <alignment vertical="center"/>
    </xf>
    <xf numFmtId="0" fontId="9" fillId="0" borderId="2" xfId="0" applyFont="1" applyBorder="1"/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1" fillId="4" borderId="2" xfId="0" applyFont="1" applyFill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12" fillId="0" borderId="0" xfId="0" applyFont="1" applyAlignment="1">
      <alignment vertical="center" wrapText="1"/>
    </xf>
    <xf numFmtId="0" fontId="0" fillId="0" borderId="4" xfId="0" applyBorder="1" applyAlignment="1">
      <alignment vertical="center" wrapText="1"/>
    </xf>
  </cellXfs>
  <cellStyles count="4">
    <cellStyle name="백분율" xfId="3" builtinId="5"/>
    <cellStyle name="통화" xfId="2" builtinId="4"/>
    <cellStyle name="표준" xfId="0" builtinId="0"/>
    <cellStyle name="하이퍼링크" xfId="1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digikey.com/en/supplier-centers/l/lumex" TargetMode="External"/><Relationship Id="rId1" Type="http://schemas.openxmlformats.org/officeDocument/2006/relationships/hyperlink" Target="http://digikey.com/Suppliers/us/Omron.page?lang=E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90"/>
  <sheetViews>
    <sheetView tabSelected="1" topLeftCell="D1" workbookViewId="0">
      <selection activeCell="I3" sqref="I3"/>
    </sheetView>
  </sheetViews>
  <sheetFormatPr defaultColWidth="11.25" defaultRowHeight="31.5" customHeight="1"/>
  <cols>
    <col min="1" max="2" width="7.875" style="1" customWidth="1"/>
    <col min="3" max="3" width="35.75" style="1" customWidth="1"/>
    <col min="4" max="4" width="39.875" style="1" customWidth="1"/>
    <col min="5" max="5" width="15.375" style="1" customWidth="1"/>
    <col min="6" max="6" width="22.125" style="1" customWidth="1"/>
    <col min="7" max="7" width="24.875" style="1" customWidth="1"/>
    <col min="8" max="8" width="29.375" style="1" customWidth="1"/>
    <col min="9" max="9" width="9.875" style="1" customWidth="1"/>
    <col min="10" max="10" width="13" style="1" hidden="1" customWidth="1"/>
    <col min="11" max="11" width="17" style="1" hidden="1" customWidth="1"/>
    <col min="12" max="12" width="9.375" style="1" hidden="1" customWidth="1"/>
    <col min="13" max="13" width="3.875" style="9" hidden="1" customWidth="1"/>
    <col min="14" max="16" width="9" style="1" hidden="1" customWidth="1"/>
    <col min="17" max="17" width="13.375" style="1" hidden="1" customWidth="1"/>
    <col min="18" max="18" width="3.375" style="1" hidden="1" customWidth="1"/>
    <col min="19" max="19" width="6.875" style="1" hidden="1" customWidth="1"/>
    <col min="20" max="20" width="9" style="1" hidden="1" customWidth="1"/>
    <col min="21" max="21" width="44.375" style="1" hidden="1" customWidth="1"/>
    <col min="22" max="22" width="9.875" style="1" customWidth="1"/>
    <col min="23" max="16384" width="11.25" style="1"/>
  </cols>
  <sheetData>
    <row r="1" spans="1:22" ht="31.5" customHeight="1">
      <c r="A1" s="40" t="s">
        <v>15</v>
      </c>
      <c r="B1" s="40" t="s">
        <v>4</v>
      </c>
      <c r="C1" s="40" t="s">
        <v>16</v>
      </c>
      <c r="D1" s="40" t="s">
        <v>0</v>
      </c>
      <c r="E1" s="40" t="s">
        <v>17</v>
      </c>
      <c r="F1" s="40" t="s">
        <v>1</v>
      </c>
      <c r="G1" s="40" t="s">
        <v>18</v>
      </c>
      <c r="H1" s="40" t="s">
        <v>2</v>
      </c>
      <c r="I1" s="13" t="s">
        <v>92</v>
      </c>
      <c r="J1" s="12" t="s">
        <v>23</v>
      </c>
      <c r="K1" s="12" t="s">
        <v>26</v>
      </c>
      <c r="L1" s="12" t="s">
        <v>27</v>
      </c>
      <c r="M1" s="13"/>
      <c r="N1" s="12" t="s">
        <v>19</v>
      </c>
      <c r="O1" s="12" t="s">
        <v>20</v>
      </c>
      <c r="P1" s="12" t="s">
        <v>21</v>
      </c>
      <c r="Q1" s="12" t="s">
        <v>22</v>
      </c>
      <c r="R1" s="13"/>
      <c r="S1" s="8" t="s">
        <v>24</v>
      </c>
      <c r="T1" s="8" t="s">
        <v>25</v>
      </c>
      <c r="U1" s="12" t="s">
        <v>5</v>
      </c>
      <c r="V1" s="13" t="s">
        <v>91</v>
      </c>
    </row>
    <row r="2" spans="1:22" ht="30" customHeight="1">
      <c r="A2" s="41">
        <v>1</v>
      </c>
      <c r="B2" s="41">
        <v>2</v>
      </c>
      <c r="C2" s="41" t="s">
        <v>64</v>
      </c>
      <c r="D2" s="41" t="s">
        <v>69</v>
      </c>
      <c r="E2" s="41"/>
      <c r="F2" s="41" t="s">
        <v>67</v>
      </c>
      <c r="G2" s="51" t="s">
        <v>68</v>
      </c>
      <c r="H2" s="41"/>
      <c r="I2" s="14">
        <f>SUM(B2*10)</f>
        <v>20</v>
      </c>
      <c r="J2" s="15">
        <v>0.77</v>
      </c>
      <c r="K2" s="16">
        <f>(B2*J2)</f>
        <v>1.54</v>
      </c>
      <c r="L2" s="17" t="e">
        <f>K2/K$33</f>
        <v>#REF!</v>
      </c>
      <c r="M2" s="18"/>
      <c r="N2" s="19"/>
      <c r="O2" s="19"/>
      <c r="P2" s="6"/>
      <c r="Q2" s="6"/>
      <c r="R2" s="14"/>
      <c r="S2" s="20"/>
      <c r="T2" s="20"/>
      <c r="U2" s="21"/>
      <c r="V2" s="14"/>
    </row>
    <row r="3" spans="1:22" s="3" customFormat="1" ht="101.25" customHeight="1">
      <c r="A3" s="42">
        <v>2</v>
      </c>
      <c r="B3" s="42">
        <v>31</v>
      </c>
      <c r="C3" s="42" t="s">
        <v>31</v>
      </c>
      <c r="D3" s="43" t="s">
        <v>32</v>
      </c>
      <c r="E3" s="43"/>
      <c r="F3" s="42" t="s">
        <v>33</v>
      </c>
      <c r="G3" s="43">
        <v>1706714</v>
      </c>
      <c r="H3" s="42"/>
      <c r="I3" s="22">
        <f>SUM(B3*10)</f>
        <v>310</v>
      </c>
      <c r="J3" s="23">
        <v>0.06</v>
      </c>
      <c r="K3" s="16">
        <f>(B3*J3)</f>
        <v>1.8599999999999999</v>
      </c>
      <c r="L3" s="17" t="e">
        <f>K3/K$33</f>
        <v>#REF!</v>
      </c>
      <c r="M3" s="24"/>
      <c r="N3" s="5"/>
      <c r="O3" s="5"/>
      <c r="P3" s="5"/>
      <c r="Q3" s="5"/>
      <c r="R3" s="22"/>
      <c r="S3" s="25"/>
      <c r="T3" s="25"/>
      <c r="U3" s="5"/>
      <c r="V3" s="22"/>
    </row>
    <row r="4" spans="1:22" ht="46.5" customHeight="1">
      <c r="A4" s="64">
        <v>3</v>
      </c>
      <c r="B4" s="64">
        <v>1</v>
      </c>
      <c r="C4" s="42" t="s">
        <v>34</v>
      </c>
      <c r="D4" s="64" t="s">
        <v>82</v>
      </c>
      <c r="E4" s="64"/>
      <c r="F4" s="64" t="s">
        <v>29</v>
      </c>
      <c r="G4" s="64" t="s">
        <v>35</v>
      </c>
      <c r="H4" s="64"/>
      <c r="I4" s="22">
        <f t="shared" ref="I4:I17" si="0">SUM(B4*10)</f>
        <v>10</v>
      </c>
      <c r="J4" s="35"/>
      <c r="K4" s="36"/>
      <c r="L4" s="37"/>
      <c r="M4" s="39"/>
      <c r="N4" s="34"/>
      <c r="O4" s="34"/>
      <c r="P4" s="34"/>
      <c r="Q4" s="34"/>
      <c r="R4" s="34"/>
      <c r="S4" s="38"/>
      <c r="T4" s="38"/>
      <c r="U4" s="34"/>
      <c r="V4" s="34"/>
    </row>
    <row r="5" spans="1:22" ht="33.75" customHeight="1">
      <c r="A5" s="44">
        <v>4</v>
      </c>
      <c r="B5" s="44">
        <v>1</v>
      </c>
      <c r="C5" s="44" t="s">
        <v>36</v>
      </c>
      <c r="D5" s="44" t="s">
        <v>37</v>
      </c>
      <c r="E5" s="44"/>
      <c r="F5" s="44" t="s">
        <v>39</v>
      </c>
      <c r="G5" s="44" t="s">
        <v>38</v>
      </c>
      <c r="H5" s="44"/>
      <c r="I5" s="22">
        <f t="shared" si="0"/>
        <v>10</v>
      </c>
      <c r="J5" s="27"/>
      <c r="K5" s="16"/>
      <c r="L5" s="17"/>
      <c r="M5" s="24"/>
      <c r="N5" s="19"/>
      <c r="O5" s="19"/>
      <c r="P5" s="26"/>
      <c r="Q5" s="26"/>
      <c r="R5" s="14"/>
      <c r="S5" s="20"/>
      <c r="T5" s="20"/>
      <c r="U5" s="26"/>
      <c r="V5" s="14"/>
    </row>
    <row r="6" spans="1:22" ht="31.5" customHeight="1">
      <c r="A6" s="41">
        <v>5</v>
      </c>
      <c r="B6" s="41">
        <v>1</v>
      </c>
      <c r="C6" s="41" t="s">
        <v>42</v>
      </c>
      <c r="D6" s="41" t="s">
        <v>41</v>
      </c>
      <c r="E6" s="41"/>
      <c r="F6" s="41" t="s">
        <v>29</v>
      </c>
      <c r="G6" s="41" t="s">
        <v>30</v>
      </c>
      <c r="H6" s="41"/>
      <c r="I6" s="22">
        <f t="shared" si="0"/>
        <v>10</v>
      </c>
      <c r="J6" s="15">
        <v>29</v>
      </c>
      <c r="K6" s="16">
        <f>(B6*J6)</f>
        <v>29</v>
      </c>
      <c r="L6" s="17" t="e">
        <f>K6/K$33</f>
        <v>#REF!</v>
      </c>
      <c r="M6" s="24"/>
      <c r="N6" s="19"/>
      <c r="O6" s="19"/>
      <c r="P6" s="6"/>
      <c r="Q6" s="6"/>
      <c r="R6" s="14"/>
      <c r="S6" s="20"/>
      <c r="T6" s="20"/>
      <c r="U6" s="28"/>
      <c r="V6" s="14"/>
    </row>
    <row r="7" spans="1:22" ht="31.5" customHeight="1">
      <c r="A7" s="44">
        <v>6</v>
      </c>
      <c r="B7" s="44">
        <v>2</v>
      </c>
      <c r="C7" s="44" t="s">
        <v>40</v>
      </c>
      <c r="D7" s="48" t="s">
        <v>43</v>
      </c>
      <c r="E7" s="45"/>
      <c r="F7" s="44" t="s">
        <v>39</v>
      </c>
      <c r="G7" s="49" t="s">
        <v>44</v>
      </c>
      <c r="H7" s="44"/>
      <c r="I7" s="22">
        <f t="shared" si="0"/>
        <v>20</v>
      </c>
      <c r="J7" s="27">
        <v>2.72</v>
      </c>
      <c r="K7" s="16">
        <f>(B7*J7)</f>
        <v>5.44</v>
      </c>
      <c r="L7" s="17" t="e">
        <f>K7/K$33</f>
        <v>#REF!</v>
      </c>
      <c r="M7" s="24"/>
      <c r="N7" s="19"/>
      <c r="O7" s="19"/>
      <c r="P7" s="26"/>
      <c r="Q7" s="26"/>
      <c r="R7" s="14"/>
      <c r="S7" s="20"/>
      <c r="T7" s="20"/>
      <c r="U7" s="26"/>
      <c r="V7" s="14"/>
    </row>
    <row r="8" spans="1:22" ht="15" customHeight="1">
      <c r="A8" s="41">
        <v>7</v>
      </c>
      <c r="B8" s="41">
        <v>6</v>
      </c>
      <c r="C8" s="44" t="s">
        <v>49</v>
      </c>
      <c r="D8" s="52" t="s">
        <v>47</v>
      </c>
      <c r="E8" s="46"/>
      <c r="F8" s="41" t="s">
        <v>45</v>
      </c>
      <c r="G8" s="50" t="s">
        <v>48</v>
      </c>
      <c r="H8" s="7" t="s">
        <v>65</v>
      </c>
      <c r="I8" s="22">
        <f t="shared" si="0"/>
        <v>60</v>
      </c>
      <c r="J8" s="15">
        <v>0.28000000000000003</v>
      </c>
      <c r="K8" s="16">
        <f>(B8*J8)</f>
        <v>1.6800000000000002</v>
      </c>
      <c r="L8" s="17" t="e">
        <f>K8/K$33</f>
        <v>#REF!</v>
      </c>
      <c r="M8" s="24"/>
      <c r="N8" s="19"/>
      <c r="O8" s="19"/>
      <c r="P8" s="6"/>
      <c r="Q8" s="6"/>
      <c r="R8" s="14"/>
      <c r="S8" s="20"/>
      <c r="T8" s="20"/>
      <c r="U8" s="6"/>
      <c r="V8" s="14"/>
    </row>
    <row r="9" spans="1:22" ht="15" customHeight="1">
      <c r="A9" s="44">
        <v>8</v>
      </c>
      <c r="B9" s="44">
        <v>6</v>
      </c>
      <c r="C9" s="41" t="s">
        <v>46</v>
      </c>
      <c r="D9" s="52" t="s">
        <v>51</v>
      </c>
      <c r="E9" s="44"/>
      <c r="F9" s="44" t="s">
        <v>45</v>
      </c>
      <c r="G9" s="51" t="s">
        <v>50</v>
      </c>
      <c r="H9" s="56">
        <v>1206</v>
      </c>
      <c r="I9" s="22">
        <f t="shared" si="0"/>
        <v>60</v>
      </c>
      <c r="J9" s="27">
        <v>8.3999999999999995E-3</v>
      </c>
      <c r="K9" s="16">
        <f>(B9*J9)</f>
        <v>5.04E-2</v>
      </c>
      <c r="L9" s="17" t="e">
        <f>K9/K$33</f>
        <v>#REF!</v>
      </c>
      <c r="M9" s="24"/>
      <c r="N9" s="19"/>
      <c r="O9" s="19"/>
      <c r="P9" s="26"/>
      <c r="Q9" s="26"/>
      <c r="R9" s="14"/>
      <c r="S9" s="20"/>
      <c r="T9" s="20"/>
      <c r="U9" s="29" t="s">
        <v>6</v>
      </c>
      <c r="V9" s="14"/>
    </row>
    <row r="10" spans="1:22" ht="15" customHeight="1">
      <c r="A10" s="44">
        <v>9</v>
      </c>
      <c r="B10" s="44">
        <v>1</v>
      </c>
      <c r="C10" s="41" t="s">
        <v>52</v>
      </c>
      <c r="D10" s="52" t="s">
        <v>60</v>
      </c>
      <c r="E10" s="44"/>
      <c r="F10" s="44" t="s">
        <v>61</v>
      </c>
      <c r="G10" s="55" t="s">
        <v>62</v>
      </c>
      <c r="H10" s="52"/>
      <c r="I10" s="22">
        <f t="shared" si="0"/>
        <v>10</v>
      </c>
      <c r="J10" s="27"/>
      <c r="K10" s="16"/>
      <c r="L10" s="17"/>
      <c r="M10" s="24"/>
      <c r="N10" s="19"/>
      <c r="O10" s="19"/>
      <c r="P10" s="26"/>
      <c r="Q10" s="26"/>
      <c r="R10" s="14"/>
      <c r="S10" s="20"/>
      <c r="T10" s="20"/>
      <c r="U10" s="29"/>
      <c r="V10" s="14"/>
    </row>
    <row r="11" spans="1:22" ht="31.5" customHeight="1">
      <c r="A11" s="44">
        <v>10</v>
      </c>
      <c r="B11" s="44">
        <v>1</v>
      </c>
      <c r="C11" s="41" t="s">
        <v>53</v>
      </c>
      <c r="D11" s="53" t="s">
        <v>56</v>
      </c>
      <c r="E11" s="44"/>
      <c r="F11" s="44" t="s">
        <v>57</v>
      </c>
      <c r="G11" s="55" t="s">
        <v>59</v>
      </c>
      <c r="H11" s="52"/>
      <c r="I11" s="22">
        <f t="shared" si="0"/>
        <v>10</v>
      </c>
      <c r="J11" s="27"/>
      <c r="K11" s="16"/>
      <c r="L11" s="17"/>
      <c r="M11" s="24"/>
      <c r="N11" s="19"/>
      <c r="O11" s="19"/>
      <c r="P11" s="26"/>
      <c r="Q11" s="26"/>
      <c r="R11" s="14"/>
      <c r="S11" s="20"/>
      <c r="T11" s="20"/>
      <c r="U11" s="29"/>
      <c r="V11" s="14"/>
    </row>
    <row r="12" spans="1:22" ht="32.25" customHeight="1">
      <c r="A12" s="44">
        <v>11</v>
      </c>
      <c r="B12" s="44">
        <v>7</v>
      </c>
      <c r="C12" s="41" t="s">
        <v>74</v>
      </c>
      <c r="D12" s="54" t="s">
        <v>54</v>
      </c>
      <c r="E12" s="44"/>
      <c r="F12" s="44" t="s">
        <v>55</v>
      </c>
      <c r="G12" s="51" t="s">
        <v>58</v>
      </c>
      <c r="H12" s="57" t="s">
        <v>66</v>
      </c>
      <c r="I12" s="22">
        <f t="shared" si="0"/>
        <v>70</v>
      </c>
      <c r="J12" s="27"/>
      <c r="K12" s="16"/>
      <c r="L12" s="17"/>
      <c r="M12" s="24"/>
      <c r="N12" s="19"/>
      <c r="O12" s="19"/>
      <c r="P12" s="26"/>
      <c r="Q12" s="26"/>
      <c r="R12" s="14"/>
      <c r="S12" s="20"/>
      <c r="T12" s="20"/>
      <c r="U12" s="29"/>
      <c r="V12" s="14"/>
    </row>
    <row r="13" spans="1:22" ht="32.25" customHeight="1">
      <c r="A13" s="44">
        <v>12</v>
      </c>
      <c r="B13" s="44">
        <v>1</v>
      </c>
      <c r="C13" s="41" t="s">
        <v>63</v>
      </c>
      <c r="D13" s="55" t="s">
        <v>80</v>
      </c>
      <c r="E13" s="44"/>
      <c r="F13" s="63" t="s">
        <v>79</v>
      </c>
      <c r="G13" s="55" t="s">
        <v>78</v>
      </c>
      <c r="H13" s="58" t="s">
        <v>81</v>
      </c>
      <c r="I13" s="22">
        <f t="shared" si="0"/>
        <v>10</v>
      </c>
      <c r="J13" s="27"/>
      <c r="K13" s="16"/>
      <c r="L13" s="17"/>
      <c r="M13" s="24"/>
      <c r="N13" s="19"/>
      <c r="O13" s="19"/>
      <c r="P13" s="26"/>
      <c r="Q13" s="26"/>
      <c r="R13" s="14"/>
      <c r="S13" s="20"/>
      <c r="T13" s="20"/>
      <c r="U13" s="29"/>
      <c r="V13" s="14"/>
    </row>
    <row r="14" spans="1:22" ht="32.25" customHeight="1">
      <c r="A14" s="44">
        <v>14</v>
      </c>
      <c r="B14" s="44">
        <v>2</v>
      </c>
      <c r="C14" s="41" t="s">
        <v>70</v>
      </c>
      <c r="D14" s="61" t="s">
        <v>71</v>
      </c>
      <c r="E14" s="44"/>
      <c r="F14" s="44" t="s">
        <v>73</v>
      </c>
      <c r="G14" s="60" t="s">
        <v>72</v>
      </c>
      <c r="H14" s="58"/>
      <c r="I14" s="22">
        <f t="shared" si="0"/>
        <v>20</v>
      </c>
      <c r="J14" s="27"/>
      <c r="K14" s="16"/>
      <c r="L14" s="17"/>
      <c r="M14" s="24"/>
      <c r="N14" s="19"/>
      <c r="O14" s="19"/>
      <c r="P14" s="26"/>
      <c r="Q14" s="26"/>
      <c r="R14" s="14"/>
      <c r="S14" s="20"/>
      <c r="T14" s="20"/>
      <c r="U14" s="29"/>
      <c r="V14" s="14"/>
    </row>
    <row r="15" spans="1:22" ht="32.25" customHeight="1">
      <c r="A15" s="44">
        <v>15</v>
      </c>
      <c r="B15" s="44">
        <v>1</v>
      </c>
      <c r="C15" s="41" t="s">
        <v>75</v>
      </c>
      <c r="D15" s="51" t="s">
        <v>76</v>
      </c>
      <c r="E15" s="44"/>
      <c r="F15" s="44" t="s">
        <v>77</v>
      </c>
      <c r="G15" s="62">
        <v>877581416</v>
      </c>
      <c r="H15" s="58"/>
      <c r="I15" s="22">
        <f t="shared" si="0"/>
        <v>10</v>
      </c>
      <c r="J15" s="27"/>
      <c r="K15" s="16"/>
      <c r="L15" s="17"/>
      <c r="M15" s="24"/>
      <c r="N15" s="19"/>
      <c r="O15" s="19"/>
      <c r="P15" s="26"/>
      <c r="Q15" s="26"/>
      <c r="R15" s="14"/>
      <c r="S15" s="20"/>
      <c r="T15" s="20"/>
      <c r="U15" s="29"/>
      <c r="V15" s="14"/>
    </row>
    <row r="16" spans="1:22" ht="32.25" customHeight="1" thickBot="1">
      <c r="A16" s="44">
        <v>17</v>
      </c>
      <c r="B16" s="44">
        <v>1</v>
      </c>
      <c r="C16" s="41" t="s">
        <v>83</v>
      </c>
      <c r="D16" s="63" t="s">
        <v>85</v>
      </c>
      <c r="E16" s="44"/>
      <c r="F16" s="44" t="s">
        <v>87</v>
      </c>
      <c r="G16" s="65" t="s">
        <v>89</v>
      </c>
      <c r="H16" s="58" t="s">
        <v>90</v>
      </c>
      <c r="I16" s="22">
        <f t="shared" si="0"/>
        <v>10</v>
      </c>
      <c r="J16" s="27"/>
      <c r="K16" s="16"/>
      <c r="L16" s="17"/>
      <c r="M16" s="24"/>
      <c r="N16" s="19"/>
      <c r="O16" s="19"/>
      <c r="P16" s="26"/>
      <c r="Q16" s="26"/>
      <c r="R16" s="14"/>
      <c r="S16" s="20"/>
      <c r="T16" s="20"/>
      <c r="U16" s="29"/>
      <c r="V16" s="14"/>
    </row>
    <row r="17" spans="1:22" ht="32.25" customHeight="1">
      <c r="A17" s="44">
        <v>18</v>
      </c>
      <c r="B17" s="44">
        <v>1</v>
      </c>
      <c r="C17" s="41" t="s">
        <v>84</v>
      </c>
      <c r="D17" s="66" t="s">
        <v>86</v>
      </c>
      <c r="E17" s="44"/>
      <c r="F17" s="44" t="s">
        <v>39</v>
      </c>
      <c r="G17" s="67" t="s">
        <v>88</v>
      </c>
      <c r="H17" s="58"/>
      <c r="I17" s="22">
        <f t="shared" si="0"/>
        <v>10</v>
      </c>
      <c r="J17" s="27"/>
      <c r="K17" s="16"/>
      <c r="L17" s="17"/>
      <c r="M17" s="24"/>
      <c r="N17" s="19"/>
      <c r="O17" s="19"/>
      <c r="P17" s="26"/>
      <c r="Q17" s="26"/>
      <c r="R17" s="14"/>
      <c r="S17" s="20"/>
      <c r="T17" s="20"/>
      <c r="U17" s="29"/>
      <c r="V17" s="14"/>
    </row>
    <row r="18" spans="1:22" ht="31.5" customHeight="1" thickBot="1">
      <c r="A18" s="44"/>
      <c r="B18" s="44"/>
      <c r="C18" s="44"/>
      <c r="D18" s="59"/>
      <c r="E18" s="44"/>
      <c r="F18" s="44"/>
      <c r="G18" s="66"/>
      <c r="H18" s="47" t="s">
        <v>28</v>
      </c>
      <c r="I18" s="14"/>
      <c r="J18" s="15">
        <v>0.71</v>
      </c>
      <c r="K18" s="16" t="e">
        <f>(#REF!*J18)</f>
        <v>#REF!</v>
      </c>
      <c r="L18" s="17" t="e">
        <f>K18/K$33</f>
        <v>#REF!</v>
      </c>
      <c r="M18" s="24"/>
      <c r="N18" s="19"/>
      <c r="O18" s="19"/>
      <c r="P18" s="6"/>
      <c r="Q18" s="6"/>
      <c r="R18" s="14"/>
      <c r="S18" s="20"/>
      <c r="T18" s="20"/>
      <c r="U18" s="6" t="s">
        <v>7</v>
      </c>
      <c r="V18" s="14"/>
    </row>
    <row r="19" spans="1:22" ht="31.5" customHeight="1">
      <c r="A19" s="2"/>
      <c r="B19" s="2"/>
      <c r="C19" s="4"/>
      <c r="D19" s="4"/>
      <c r="E19" s="67"/>
      <c r="F19" s="4"/>
      <c r="G19" s="4"/>
      <c r="H19" s="4"/>
      <c r="I19" s="4"/>
      <c r="J19" s="27">
        <v>5.78</v>
      </c>
      <c r="K19" s="16" t="e">
        <f>(#REF!*J19)</f>
        <v>#REF!</v>
      </c>
      <c r="L19" s="17" t="e">
        <f>K19/K$33</f>
        <v>#REF!</v>
      </c>
      <c r="M19" s="24"/>
      <c r="N19" s="19"/>
      <c r="O19" s="19"/>
      <c r="P19" s="26"/>
      <c r="Q19" s="26"/>
      <c r="R19" s="14"/>
      <c r="S19" s="20"/>
      <c r="T19" s="20"/>
      <c r="U19" s="26" t="s">
        <v>8</v>
      </c>
      <c r="V19" s="4"/>
    </row>
    <row r="20" spans="1:22" ht="15" customHeight="1">
      <c r="C20" s="4"/>
      <c r="D20" s="4"/>
      <c r="F20" s="4"/>
      <c r="G20" s="4"/>
      <c r="H20" s="4"/>
      <c r="I20" s="4"/>
      <c r="J20" s="15"/>
      <c r="K20" s="16"/>
      <c r="L20" s="17"/>
      <c r="M20" s="24"/>
      <c r="N20" s="19"/>
      <c r="O20" s="19"/>
      <c r="P20" s="6"/>
      <c r="Q20" s="6"/>
      <c r="R20" s="14"/>
      <c r="S20" s="20"/>
      <c r="T20" s="20"/>
      <c r="U20" s="6" t="s">
        <v>9</v>
      </c>
      <c r="V20" s="4"/>
    </row>
    <row r="21" spans="1:22" ht="15" customHeight="1">
      <c r="J21" s="27">
        <v>2.65</v>
      </c>
      <c r="K21" s="16" t="e">
        <f>(#REF!*J21)</f>
        <v>#REF!</v>
      </c>
      <c r="L21" s="17" t="e">
        <f t="shared" ref="L21:L30" si="1">K21/K$33</f>
        <v>#REF!</v>
      </c>
      <c r="M21" s="24"/>
      <c r="N21" s="19"/>
      <c r="O21" s="19"/>
      <c r="P21" s="26"/>
      <c r="Q21" s="26"/>
      <c r="R21" s="14"/>
      <c r="S21" s="20"/>
      <c r="T21" s="20"/>
      <c r="U21" s="26" t="s">
        <v>10</v>
      </c>
    </row>
    <row r="22" spans="1:22" ht="15" customHeight="1">
      <c r="J22" s="15">
        <v>8.7999999999999995E-2</v>
      </c>
      <c r="K22" s="16" t="e">
        <f>(#REF!*J22)</f>
        <v>#REF!</v>
      </c>
      <c r="L22" s="17" t="e">
        <f t="shared" si="1"/>
        <v>#REF!</v>
      </c>
      <c r="M22" s="24"/>
      <c r="N22" s="19"/>
      <c r="O22" s="19"/>
      <c r="P22" s="6"/>
      <c r="Q22" s="6"/>
      <c r="R22" s="14"/>
      <c r="S22" s="20"/>
      <c r="T22" s="20"/>
      <c r="U22" s="6"/>
    </row>
    <row r="23" spans="1:22" ht="32.1" customHeight="1">
      <c r="J23" s="27">
        <v>3.2000000000000002E-3</v>
      </c>
      <c r="K23" s="16" t="e">
        <f>(#REF!*J23)</f>
        <v>#REF!</v>
      </c>
      <c r="L23" s="17" t="e">
        <f t="shared" si="1"/>
        <v>#REF!</v>
      </c>
      <c r="M23" s="30"/>
      <c r="N23" s="19"/>
      <c r="O23" s="19"/>
      <c r="P23" s="26"/>
      <c r="Q23" s="26"/>
      <c r="R23" s="14"/>
      <c r="S23" s="20"/>
      <c r="T23" s="20"/>
      <c r="U23" s="29" t="s">
        <v>11</v>
      </c>
    </row>
    <row r="24" spans="1:22" ht="15" customHeight="1">
      <c r="J24" s="15">
        <v>2.8999999999999998E-3</v>
      </c>
      <c r="K24" s="16" t="e">
        <f>(#REF!*J24)</f>
        <v>#REF!</v>
      </c>
      <c r="L24" s="17" t="e">
        <f t="shared" si="1"/>
        <v>#REF!</v>
      </c>
      <c r="M24" s="30"/>
      <c r="N24" s="19"/>
      <c r="O24" s="19"/>
      <c r="P24" s="6"/>
      <c r="Q24" s="6"/>
      <c r="R24" s="14"/>
      <c r="S24" s="20"/>
      <c r="T24" s="20"/>
      <c r="U24" s="28" t="s">
        <v>12</v>
      </c>
    </row>
    <row r="25" spans="1:22" ht="15" customHeight="1">
      <c r="J25" s="27">
        <v>3.2799999999999999E-3</v>
      </c>
      <c r="K25" s="16" t="e">
        <f>(#REF!*J25)</f>
        <v>#REF!</v>
      </c>
      <c r="L25" s="17" t="e">
        <f t="shared" si="1"/>
        <v>#REF!</v>
      </c>
      <c r="M25" s="30"/>
      <c r="N25" s="19"/>
      <c r="O25" s="19"/>
      <c r="P25" s="26"/>
      <c r="Q25" s="26"/>
      <c r="R25" s="14"/>
      <c r="S25" s="20"/>
      <c r="T25" s="20"/>
      <c r="U25" s="29" t="s">
        <v>13</v>
      </c>
    </row>
    <row r="26" spans="1:22" ht="15" customHeight="1">
      <c r="J26" s="15">
        <v>0.13400000000000001</v>
      </c>
      <c r="K26" s="16" t="e">
        <f>(#REF!*J26)</f>
        <v>#REF!</v>
      </c>
      <c r="L26" s="17" t="e">
        <f t="shared" si="1"/>
        <v>#REF!</v>
      </c>
      <c r="M26" s="24"/>
      <c r="N26" s="19"/>
      <c r="O26" s="19"/>
      <c r="P26" s="6"/>
      <c r="Q26" s="6"/>
      <c r="R26" s="14"/>
      <c r="S26" s="20"/>
      <c r="T26" s="20"/>
      <c r="U26" s="6" t="s">
        <v>14</v>
      </c>
    </row>
    <row r="27" spans="1:22" ht="31.5" customHeight="1">
      <c r="J27" s="27">
        <v>0.14799999999999999</v>
      </c>
      <c r="K27" s="16" t="e">
        <f>(#REF!*J27)</f>
        <v>#REF!</v>
      </c>
      <c r="L27" s="17" t="e">
        <f t="shared" si="1"/>
        <v>#REF!</v>
      </c>
      <c r="M27" s="24"/>
      <c r="N27" s="19"/>
      <c r="O27" s="19"/>
      <c r="P27" s="26"/>
      <c r="Q27" s="26"/>
      <c r="R27" s="14"/>
      <c r="S27" s="20"/>
      <c r="T27" s="20"/>
      <c r="U27" s="26" t="s">
        <v>3</v>
      </c>
    </row>
    <row r="28" spans="1:22" ht="31.5" customHeight="1">
      <c r="J28" s="35"/>
      <c r="K28" s="36" t="e">
        <f>(#REF!*J28)</f>
        <v>#REF!</v>
      </c>
      <c r="L28" s="37" t="e">
        <f t="shared" si="1"/>
        <v>#REF!</v>
      </c>
      <c r="M28" s="39"/>
      <c r="N28" s="34"/>
      <c r="O28" s="34"/>
      <c r="P28" s="34"/>
      <c r="Q28" s="34"/>
      <c r="R28" s="34"/>
      <c r="S28" s="38"/>
      <c r="T28" s="38"/>
      <c r="U28" s="34"/>
    </row>
    <row r="29" spans="1:22" ht="15" customHeight="1">
      <c r="J29" s="27">
        <v>0.61399999999999999</v>
      </c>
      <c r="K29" s="16" t="e">
        <f>(#REF!*J29)</f>
        <v>#REF!</v>
      </c>
      <c r="L29" s="17" t="e">
        <f t="shared" si="1"/>
        <v>#REF!</v>
      </c>
      <c r="M29" s="24"/>
      <c r="N29" s="19"/>
      <c r="O29" s="19"/>
      <c r="P29" s="26"/>
      <c r="Q29" s="26"/>
      <c r="R29" s="14"/>
      <c r="S29" s="20"/>
      <c r="T29" s="20"/>
      <c r="U29" s="26"/>
    </row>
    <row r="30" spans="1:22" ht="15" customHeight="1">
      <c r="J30" s="15">
        <v>9.9380000000000006</v>
      </c>
      <c r="K30" s="16" t="e">
        <f>(#REF!*J30)</f>
        <v>#REF!</v>
      </c>
      <c r="L30" s="17" t="e">
        <f t="shared" si="1"/>
        <v>#REF!</v>
      </c>
      <c r="M30" s="24"/>
      <c r="N30" s="19"/>
      <c r="O30" s="19"/>
      <c r="P30" s="6"/>
      <c r="Q30" s="6"/>
      <c r="R30" s="14"/>
      <c r="S30" s="20"/>
      <c r="T30" s="20"/>
      <c r="U30" s="6"/>
    </row>
    <row r="31" spans="1:22" ht="15" customHeight="1">
      <c r="J31" s="27"/>
      <c r="K31" s="16"/>
      <c r="L31" s="17"/>
      <c r="M31" s="24"/>
      <c r="N31" s="31"/>
      <c r="O31" s="31"/>
      <c r="P31" s="26"/>
      <c r="Q31" s="26"/>
      <c r="R31" s="14"/>
      <c r="S31" s="20"/>
      <c r="T31" s="20"/>
      <c r="U31" s="26"/>
    </row>
    <row r="32" spans="1:22" ht="15" customHeight="1">
      <c r="J32" s="35"/>
      <c r="K32" s="36" t="e">
        <f>(#REF!*J32)</f>
        <v>#REF!</v>
      </c>
      <c r="L32" s="37" t="e">
        <f>K32/K$33</f>
        <v>#REF!</v>
      </c>
      <c r="M32" s="34"/>
      <c r="N32" s="34"/>
      <c r="O32" s="34"/>
      <c r="P32" s="34"/>
      <c r="Q32" s="34"/>
      <c r="R32" s="34"/>
      <c r="S32" s="38"/>
      <c r="T32" s="38"/>
      <c r="U32" s="34"/>
    </row>
    <row r="33" spans="10:21" ht="31.5" customHeight="1">
      <c r="J33" s="27"/>
      <c r="K33" s="32" t="e">
        <f>SUM(K2:K32)</f>
        <v>#REF!</v>
      </c>
      <c r="L33" s="17" t="e">
        <f>K33/K$33</f>
        <v>#REF!</v>
      </c>
      <c r="M33" s="33"/>
      <c r="N33" s="19"/>
      <c r="O33" s="19"/>
      <c r="P33" s="26"/>
      <c r="Q33" s="32">
        <f>SUM(Q2:Q32)</f>
        <v>0</v>
      </c>
      <c r="R33" s="14"/>
      <c r="S33" s="20"/>
      <c r="T33" s="20"/>
      <c r="U33" s="26"/>
    </row>
    <row r="34" spans="10:21" ht="31.5" customHeight="1">
      <c r="J34" s="4"/>
      <c r="K34" s="4"/>
      <c r="L34" s="4"/>
      <c r="M34" s="10"/>
      <c r="N34" s="4"/>
      <c r="O34" s="4"/>
      <c r="P34" s="4"/>
      <c r="Q34" s="4"/>
      <c r="R34" s="4"/>
      <c r="S34" s="4"/>
      <c r="T34" s="4"/>
      <c r="U34" s="4"/>
    </row>
    <row r="35" spans="10:21" ht="31.5" customHeight="1">
      <c r="J35" s="4"/>
      <c r="K35" s="4"/>
      <c r="L35" s="4"/>
      <c r="M35" s="10"/>
      <c r="N35" s="4"/>
      <c r="O35" s="4"/>
      <c r="P35" s="4"/>
      <c r="Q35" s="4"/>
      <c r="R35" s="4"/>
      <c r="S35" s="4"/>
      <c r="T35" s="4"/>
      <c r="U35" s="4"/>
    </row>
    <row r="36" spans="10:21" ht="31.5" customHeight="1">
      <c r="M36" s="11"/>
    </row>
    <row r="37" spans="10:21" ht="31.5" customHeight="1">
      <c r="M37" s="11"/>
    </row>
    <row r="38" spans="10:21" ht="31.5" customHeight="1">
      <c r="M38" s="11"/>
    </row>
    <row r="39" spans="10:21" ht="31.5" customHeight="1">
      <c r="M39" s="11"/>
    </row>
    <row r="40" spans="10:21" ht="31.5" customHeight="1">
      <c r="M40" s="11"/>
    </row>
    <row r="41" spans="10:21" ht="31.5" customHeight="1">
      <c r="M41" s="11"/>
    </row>
    <row r="42" spans="10:21" ht="31.5" customHeight="1">
      <c r="M42" s="11"/>
    </row>
    <row r="43" spans="10:21" ht="31.5" customHeight="1">
      <c r="M43" s="11"/>
    </row>
    <row r="44" spans="10:21" ht="31.5" customHeight="1">
      <c r="M44" s="11"/>
    </row>
    <row r="45" spans="10:21" ht="31.5" customHeight="1">
      <c r="M45" s="11"/>
    </row>
    <row r="46" spans="10:21" ht="31.5" customHeight="1">
      <c r="M46" s="11"/>
    </row>
    <row r="47" spans="10:21" ht="31.5" customHeight="1">
      <c r="M47" s="11"/>
    </row>
    <row r="48" spans="10:21" ht="31.5" customHeight="1">
      <c r="M48" s="11"/>
    </row>
    <row r="49" spans="13:13" ht="31.5" customHeight="1">
      <c r="M49" s="11"/>
    </row>
    <row r="50" spans="13:13" ht="31.5" customHeight="1">
      <c r="M50" s="11"/>
    </row>
    <row r="51" spans="13:13" ht="31.5" customHeight="1">
      <c r="M51" s="11"/>
    </row>
    <row r="52" spans="13:13" ht="31.5" customHeight="1">
      <c r="M52" s="11"/>
    </row>
    <row r="53" spans="13:13" ht="31.5" customHeight="1">
      <c r="M53" s="11"/>
    </row>
    <row r="54" spans="13:13" ht="31.5" customHeight="1">
      <c r="M54" s="11"/>
    </row>
    <row r="55" spans="13:13" ht="31.5" customHeight="1">
      <c r="M55" s="11"/>
    </row>
    <row r="56" spans="13:13" ht="31.5" customHeight="1">
      <c r="M56" s="11"/>
    </row>
    <row r="57" spans="13:13" ht="31.5" customHeight="1">
      <c r="M57" s="11"/>
    </row>
    <row r="58" spans="13:13" ht="31.5" customHeight="1">
      <c r="M58" s="11"/>
    </row>
    <row r="59" spans="13:13" ht="31.5" customHeight="1">
      <c r="M59" s="11"/>
    </row>
    <row r="60" spans="13:13" ht="31.5" customHeight="1">
      <c r="M60" s="11"/>
    </row>
    <row r="61" spans="13:13" ht="31.5" customHeight="1">
      <c r="M61" s="11"/>
    </row>
    <row r="62" spans="13:13" ht="31.5" customHeight="1">
      <c r="M62" s="11"/>
    </row>
    <row r="63" spans="13:13" ht="31.5" customHeight="1">
      <c r="M63" s="11"/>
    </row>
    <row r="64" spans="13:13" ht="31.5" customHeight="1">
      <c r="M64" s="11"/>
    </row>
    <row r="65" spans="13:13" ht="31.5" customHeight="1">
      <c r="M65" s="11"/>
    </row>
    <row r="66" spans="13:13" ht="31.5" customHeight="1">
      <c r="M66" s="11"/>
    </row>
    <row r="67" spans="13:13" ht="31.5" customHeight="1">
      <c r="M67" s="11"/>
    </row>
    <row r="68" spans="13:13" ht="31.5" customHeight="1">
      <c r="M68" s="11"/>
    </row>
    <row r="69" spans="13:13" ht="31.5" customHeight="1">
      <c r="M69" s="11"/>
    </row>
    <row r="70" spans="13:13" ht="31.5" customHeight="1">
      <c r="M70" s="11"/>
    </row>
    <row r="71" spans="13:13" ht="31.5" customHeight="1">
      <c r="M71" s="11"/>
    </row>
    <row r="72" spans="13:13" ht="31.5" customHeight="1">
      <c r="M72" s="11"/>
    </row>
    <row r="73" spans="13:13" ht="31.5" customHeight="1">
      <c r="M73" s="11"/>
    </row>
    <row r="74" spans="13:13" ht="31.5" customHeight="1">
      <c r="M74" s="11"/>
    </row>
    <row r="75" spans="13:13" ht="31.5" customHeight="1">
      <c r="M75" s="11"/>
    </row>
    <row r="76" spans="13:13" ht="31.5" customHeight="1">
      <c r="M76" s="11"/>
    </row>
    <row r="77" spans="13:13" ht="31.5" customHeight="1">
      <c r="M77" s="11"/>
    </row>
    <row r="78" spans="13:13" ht="31.5" customHeight="1">
      <c r="M78" s="11"/>
    </row>
    <row r="79" spans="13:13" ht="31.5" customHeight="1">
      <c r="M79" s="11"/>
    </row>
    <row r="80" spans="13:13" ht="31.5" customHeight="1">
      <c r="M80" s="11"/>
    </row>
    <row r="81" spans="13:13" ht="31.5" customHeight="1">
      <c r="M81" s="11"/>
    </row>
    <row r="82" spans="13:13" ht="31.5" customHeight="1">
      <c r="M82" s="11"/>
    </row>
    <row r="83" spans="13:13" ht="31.5" customHeight="1">
      <c r="M83" s="11"/>
    </row>
    <row r="84" spans="13:13" ht="31.5" customHeight="1">
      <c r="M84" s="11"/>
    </row>
    <row r="85" spans="13:13" ht="31.5" customHeight="1">
      <c r="M85" s="11"/>
    </row>
    <row r="86" spans="13:13" ht="31.5" customHeight="1">
      <c r="M86" s="11"/>
    </row>
    <row r="87" spans="13:13" ht="31.5" customHeight="1">
      <c r="M87" s="11"/>
    </row>
    <row r="88" spans="13:13" ht="31.5" customHeight="1">
      <c r="M88" s="11"/>
    </row>
    <row r="89" spans="13:13" ht="31.5" customHeight="1">
      <c r="M89" s="11"/>
    </row>
    <row r="90" spans="13:13" ht="31.5" customHeight="1">
      <c r="M90" s="11"/>
    </row>
  </sheetData>
  <phoneticPr fontId="13" type="noConversion"/>
  <hyperlinks>
    <hyperlink ref="D7" r:id="rId1" display="http://digikey.com/Suppliers/us/Omron.page?lang=EN"/>
    <hyperlink ref="F13" r:id="rId2" display="http://www.digikey.com/en/supplier-centers/l/lumex"/>
  </hyperlinks>
  <pageMargins left="0.7" right="0.7" top="0.75" bottom="0.75" header="0.3" footer="0.3"/>
  <pageSetup scale="57" orientation="landscape" horizontalDpi="4294967293" verticalDpi="384"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1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1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 Test</dc:creator>
  <cp:lastModifiedBy>TS</cp:lastModifiedBy>
  <cp:lastPrinted>2016-08-19T17:46:45Z</cp:lastPrinted>
  <dcterms:created xsi:type="dcterms:W3CDTF">2011-11-02T00:50:59Z</dcterms:created>
  <dcterms:modified xsi:type="dcterms:W3CDTF">2016-09-20T05:53:54Z</dcterms:modified>
</cp:coreProperties>
</file>